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eřejné zakázky\VZMR\Stavební úpravy podkroví CSS Jeseník\slepý rozpočet\"/>
    </mc:Choice>
  </mc:AlternateContent>
  <bookViews>
    <workbookView xWindow="0" yWindow="0" windowWidth="28800" windowHeight="12330"/>
  </bookViews>
  <sheets>
    <sheet name="Parametry" sheetId="1" r:id="rId1"/>
    <sheet name="Rekapitulace" sheetId="3" r:id="rId2"/>
    <sheet name="Rozpočet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55" i="2"/>
  <c r="H54" i="2"/>
  <c r="H55" i="2"/>
  <c r="H56" i="2"/>
  <c r="H57" i="2"/>
  <c r="H58" i="2"/>
  <c r="H59" i="2"/>
  <c r="C10" i="3" l="1"/>
  <c r="C9" i="3"/>
  <c r="C11" i="3" s="1"/>
  <c r="I64" i="2"/>
  <c r="F64" i="2"/>
  <c r="I63" i="2"/>
  <c r="F63" i="2"/>
  <c r="I62" i="2"/>
  <c r="H62" i="2"/>
  <c r="I59" i="2"/>
  <c r="J59" i="2"/>
  <c r="I58" i="2"/>
  <c r="I57" i="2"/>
  <c r="J57" i="2"/>
  <c r="I56" i="2"/>
  <c r="I55" i="2"/>
  <c r="I54" i="2"/>
  <c r="I47" i="2"/>
  <c r="H47" i="2"/>
  <c r="F47" i="2"/>
  <c r="J47" i="2" s="1"/>
  <c r="I45" i="2"/>
  <c r="F45" i="2"/>
  <c r="I44" i="2"/>
  <c r="H44" i="2"/>
  <c r="F44" i="2"/>
  <c r="I42" i="2"/>
  <c r="F42" i="2"/>
  <c r="I39" i="2"/>
  <c r="F39" i="2"/>
  <c r="J39" i="2" s="1"/>
  <c r="I36" i="2"/>
  <c r="H36" i="2"/>
  <c r="F36" i="2"/>
  <c r="I35" i="2"/>
  <c r="H35" i="2"/>
  <c r="F35" i="2"/>
  <c r="I34" i="2"/>
  <c r="H34" i="2"/>
  <c r="F34" i="2"/>
  <c r="I32" i="2"/>
  <c r="H32" i="2"/>
  <c r="F32" i="2"/>
  <c r="I30" i="2"/>
  <c r="H30" i="2"/>
  <c r="F30" i="2"/>
  <c r="I29" i="2"/>
  <c r="H29" i="2"/>
  <c r="F29" i="2"/>
  <c r="I27" i="2"/>
  <c r="H27" i="2"/>
  <c r="F27" i="2"/>
  <c r="I26" i="2"/>
  <c r="H26" i="2"/>
  <c r="F26" i="2"/>
  <c r="I24" i="2"/>
  <c r="H24" i="2"/>
  <c r="F24" i="2"/>
  <c r="J24" i="2" s="1"/>
  <c r="I22" i="2"/>
  <c r="H22" i="2"/>
  <c r="F22" i="2"/>
  <c r="I21" i="2"/>
  <c r="H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J15" i="2" s="1"/>
  <c r="I10" i="2"/>
  <c r="H10" i="2"/>
  <c r="I9" i="2"/>
  <c r="F9" i="2"/>
  <c r="I8" i="2"/>
  <c r="F8" i="2"/>
  <c r="I7" i="2"/>
  <c r="F7" i="2"/>
  <c r="I6" i="2"/>
  <c r="F6" i="2"/>
  <c r="J6" i="2" s="1"/>
  <c r="I5" i="2"/>
  <c r="F5" i="2"/>
  <c r="I4" i="2"/>
  <c r="F4" i="2"/>
  <c r="J4" i="2" s="1"/>
  <c r="I3" i="2"/>
  <c r="J3" i="2"/>
  <c r="J5" i="2" l="1"/>
  <c r="J7" i="2"/>
  <c r="J64" i="2"/>
  <c r="J62" i="2"/>
  <c r="J63" i="2"/>
  <c r="J56" i="2"/>
  <c r="J58" i="2"/>
  <c r="J44" i="2"/>
  <c r="J16" i="2"/>
  <c r="J20" i="2"/>
  <c r="J26" i="2"/>
  <c r="J32" i="2"/>
  <c r="J36" i="2"/>
  <c r="J9" i="2"/>
  <c r="J55" i="2"/>
  <c r="F11" i="2"/>
  <c r="B3" i="3" s="1"/>
  <c r="H11" i="2"/>
  <c r="C32" i="3" s="1"/>
  <c r="J10" i="2"/>
  <c r="H49" i="2"/>
  <c r="C33" i="3" s="1"/>
  <c r="J18" i="2"/>
  <c r="J29" i="2"/>
  <c r="J8" i="2"/>
  <c r="J21" i="2"/>
  <c r="J34" i="2"/>
  <c r="J19" i="2"/>
  <c r="J30" i="2"/>
  <c r="J45" i="2"/>
  <c r="F65" i="2"/>
  <c r="B34" i="3" s="1"/>
  <c r="J22" i="2"/>
  <c r="J35" i="2"/>
  <c r="J17" i="2"/>
  <c r="J27" i="2"/>
  <c r="J42" i="2"/>
  <c r="J54" i="2"/>
  <c r="H65" i="2"/>
  <c r="C34" i="3" s="1"/>
  <c r="F49" i="2"/>
  <c r="J65" i="2" l="1"/>
  <c r="J11" i="2"/>
  <c r="B32" i="3"/>
  <c r="B33" i="3"/>
  <c r="C5" i="3"/>
  <c r="C6" i="3"/>
  <c r="J48" i="2"/>
  <c r="J49" i="2" s="1"/>
  <c r="C4" i="3"/>
  <c r="B4" i="3"/>
  <c r="B7" i="3" s="1"/>
  <c r="C8" i="3" l="1"/>
  <c r="B12" i="3"/>
  <c r="C7" i="3"/>
  <c r="C12" i="3" l="1"/>
  <c r="C20" i="3" s="1"/>
  <c r="C15" i="3"/>
  <c r="C13" i="3" l="1"/>
  <c r="C19" i="3"/>
  <c r="C21" i="3" s="1"/>
  <c r="C14" i="3"/>
  <c r="C16" i="3" l="1"/>
  <c r="C22" i="3" s="1"/>
  <c r="C24" i="3" l="1"/>
  <c r="C25" i="3" l="1"/>
  <c r="B26" i="3"/>
  <c r="C26" i="3" s="1"/>
  <c r="C27" i="3" s="1"/>
  <c r="C30" i="3"/>
  <c r="C29" i="3"/>
</calcChain>
</file>

<file path=xl/sharedStrings.xml><?xml version="1.0" encoding="utf-8"?>
<sst xmlns="http://schemas.openxmlformats.org/spreadsheetml/2006/main" count="309" uniqueCount="187">
  <si>
    <t>Název</t>
  </si>
  <si>
    <t>Hodnota</t>
  </si>
  <si>
    <t>Nadpis rekapitulace</t>
  </si>
  <si>
    <t>Seznam prací a dodávek elektrotechnických zařízení</t>
  </si>
  <si>
    <t>Akce</t>
  </si>
  <si>
    <t>STAVEBNÍ ÚPRAVY PODKROVÍ CSS JESENÍK</t>
  </si>
  <si>
    <t>Projekt</t>
  </si>
  <si>
    <t>Silnoproudá elektrotechnika</t>
  </si>
  <si>
    <t>Investor</t>
  </si>
  <si>
    <t>CENTRUM SOCIÁLNÍCH SLUŽEB JESENÍK</t>
  </si>
  <si>
    <t>Z. č.</t>
  </si>
  <si>
    <t/>
  </si>
  <si>
    <t>A. č.</t>
  </si>
  <si>
    <t>Smlouva</t>
  </si>
  <si>
    <t>Vypracoval</t>
  </si>
  <si>
    <t>Stanislav Gajzler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</si>
  <si>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</si>
  <si>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</si>
  <si>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</si>
  <si>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</si>
  <si>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</si>
  <si>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</si>
  <si>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</si>
  <si>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</si>
  <si>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</si>
  <si>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</si>
  <si>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</si>
  <si>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</si>
  <si>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</si>
  <si>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</si>
  <si>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</si>
  <si>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</si>
  <si>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</si>
  <si>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</si>
  <si>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</si>
  <si>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</si>
  <si>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</si>
  <si>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</si>
  <si>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</si>
  <si>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</si>
  <si>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</si>
  <si>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</si>
  <si>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</si>
  <si>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</si>
  <si>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</si>
  <si>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</si>
  <si>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</si>
  <si>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</si>
  <si>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</si>
  <si>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</si>
  <si>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</si>
  <si>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</si>
  <si>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</si>
  <si>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</si>
  <si>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</si>
  <si>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</si>
  <si>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 rozvaděč R309</t>
  </si>
  <si>
    <t>1</t>
  </si>
  <si>
    <t>Rozvodnicová skříň, nástěnná 2 řady, 36 modulů, IP65</t>
  </si>
  <si>
    <t>Ks</t>
  </si>
  <si>
    <t>2</t>
  </si>
  <si>
    <t>MSN-32-1 Vypínač</t>
  </si>
  <si>
    <t>3</t>
  </si>
  <si>
    <t>SVC-350-1-MZ Svodič přepětí</t>
  </si>
  <si>
    <t>4</t>
  </si>
  <si>
    <t>OLE-10B-1N-030AC Proudový chránič s nadproudovou ochranou</t>
  </si>
  <si>
    <t>5</t>
  </si>
  <si>
    <t>LFE-40-2-030AC Proudový chránič</t>
  </si>
  <si>
    <t>6</t>
  </si>
  <si>
    <t>LTE-16B-1 Jistič</t>
  </si>
  <si>
    <t>7</t>
  </si>
  <si>
    <t>Pomocný montážní materiál</t>
  </si>
  <si>
    <t>ks</t>
  </si>
  <si>
    <t>8</t>
  </si>
  <si>
    <t>Výroba rozvaděče, zkoušky protokoly</t>
  </si>
  <si>
    <t>hod</t>
  </si>
  <si>
    <t>Dodávky rozvaděč R309 - celkem</t>
  </si>
  <si>
    <t>Elektromontáže</t>
  </si>
  <si>
    <t>9</t>
  </si>
  <si>
    <t>A- Závěsné/přisazené LED svítidlo, leštěná AL mřížka, 41W, 4900lm, 3000K</t>
  </si>
  <si>
    <t>10</t>
  </si>
  <si>
    <t>B- Přisazené/závěsné LED svítidlo, opálový kryt, 26w, 3300lm, 3000k</t>
  </si>
  <si>
    <t>11</t>
  </si>
  <si>
    <t>C- Přisazené závěsné LED svítidlo, mikroprizmatický kryt, 20W, 2300lm, 300k</t>
  </si>
  <si>
    <t>12</t>
  </si>
  <si>
    <t>D- Přisazené LED svítidlo, opálový PMMA kryt, průměr 480mm, 34W, 3900lm, 3000K</t>
  </si>
  <si>
    <t>13</t>
  </si>
  <si>
    <t>14</t>
  </si>
  <si>
    <t>Nouzové svítidlo s vlastním zdrojem, 8W, 1hod</t>
  </si>
  <si>
    <t>KRABICE PŘÍSTROJOVÁ POD OMÍTKU</t>
  </si>
  <si>
    <t>KP68/2 73x30</t>
  </si>
  <si>
    <t>16</t>
  </si>
  <si>
    <t>1-pól.vyp.(1) komplet</t>
  </si>
  <si>
    <t>17</t>
  </si>
  <si>
    <t>střídav.přep.(6) komplet</t>
  </si>
  <si>
    <t>ZÁSUVKA DOMOVNÍ POD OMÍTKU, BARVA BÍLÁ</t>
  </si>
  <si>
    <t>18</t>
  </si>
  <si>
    <t xml:space="preserve"> B 2x2p+z,dvojitá koplet</t>
  </si>
  <si>
    <t>19</t>
  </si>
  <si>
    <t>20</t>
  </si>
  <si>
    <t>Ventilátorové relé s doběhem</t>
  </si>
  <si>
    <t>KABEL SILOVÝ,IZOLACE PVC</t>
  </si>
  <si>
    <t>CYKY-O 3x1.5 , pevně</t>
  </si>
  <si>
    <t>m</t>
  </si>
  <si>
    <t>22</t>
  </si>
  <si>
    <t>CYKY-J 3x1.5 , pevně</t>
  </si>
  <si>
    <t>23</t>
  </si>
  <si>
    <t>CYKY-J 3x2.5 , pevně</t>
  </si>
  <si>
    <t>24</t>
  </si>
  <si>
    <t>CYKY-J 3x6 , pevně</t>
  </si>
  <si>
    <t>VYSEKANI KAPES VE ZDIVU</t>
  </si>
  <si>
    <t>CIHELNEM PRO KRABICE</t>
  </si>
  <si>
    <t>25</t>
  </si>
  <si>
    <t xml:space="preserve"> 50x50x50 mm</t>
  </si>
  <si>
    <t>VYSEKANI RYH VE ZDIVU</t>
  </si>
  <si>
    <t>CIHELNEM - HLOUBKA 50mm</t>
  </si>
  <si>
    <t>26</t>
  </si>
  <si>
    <t xml:space="preserve"> Sire 70 mm</t>
  </si>
  <si>
    <t>SVORKA UZEMŇOVACÍ</t>
  </si>
  <si>
    <t>27</t>
  </si>
  <si>
    <t>ZSA16 na potrubí</t>
  </si>
  <si>
    <t>28</t>
  </si>
  <si>
    <t>Cu pás.ZS16 20x500x0,5 mm</t>
  </si>
  <si>
    <t>VODIČ PRO POSPOJOVÁNÍ</t>
  </si>
  <si>
    <t>29</t>
  </si>
  <si>
    <t>CY6 Žlutozelený, pevně</t>
  </si>
  <si>
    <t>30</t>
  </si>
  <si>
    <t>Podružný materiál</t>
  </si>
  <si>
    <t>Elektromontáže - celkem</t>
  </si>
  <si>
    <t>HZS</t>
  </si>
  <si>
    <t>HODINOVE ZUCTOVACI SAZBY</t>
  </si>
  <si>
    <t>31</t>
  </si>
  <si>
    <t xml:space="preserve"> Demontaz stavajiciho zarizeni</t>
  </si>
  <si>
    <t>32</t>
  </si>
  <si>
    <t xml:space="preserve"> Uprava stavajiciho rozvadece</t>
  </si>
  <si>
    <t>33</t>
  </si>
  <si>
    <t>Připojení nových el bojlerů</t>
  </si>
  <si>
    <t>34</t>
  </si>
  <si>
    <t xml:space="preserve"> Zkusebni provoz</t>
  </si>
  <si>
    <t>35</t>
  </si>
  <si>
    <t xml:space="preserve"> Zauceni obsluhy</t>
  </si>
  <si>
    <t>36</t>
  </si>
  <si>
    <t xml:space="preserve"> Zabezpeceni pracoviste</t>
  </si>
  <si>
    <t>PROVEDENI REVIZNICH ZKOUSEK</t>
  </si>
  <si>
    <t>DLE CSN 331500</t>
  </si>
  <si>
    <t>37</t>
  </si>
  <si>
    <t xml:space="preserve"> Revizni technik</t>
  </si>
  <si>
    <t>38</t>
  </si>
  <si>
    <t>Výrobní dokumentace</t>
  </si>
  <si>
    <t>39</t>
  </si>
  <si>
    <t>Dokumentace skutečného provedení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</si>
  <si>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</si>
  <si>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</si>
  <si>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</si>
  <si>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</si>
  <si>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</si>
  <si>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</si>
  <si>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</si>
  <si>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</si>
  <si>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</si>
  <si>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</si>
  <si>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</si>
  <si>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</si>
  <si>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</si>
  <si>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</si>
  <si>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</si>
  <si>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</si>
  <si>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</si>
  <si>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</si>
  <si>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</si>
  <si>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</si>
  <si>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</si>
  <si>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</si>
  <si>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</si>
  <si>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</si>
  <si>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</si>
  <si>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</si>
  <si>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</si>
  <si>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</si>
  <si>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</si>
  <si>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E- Přisazené LED svítidlo, s nouzovým modulem, 18w, 2020llm, 3000k</t>
  </si>
  <si>
    <t>e</t>
  </si>
  <si>
    <t xml:space="preserve">Demontáž odtahového ventilátoru </t>
  </si>
  <si>
    <t>STROJEK SPÍNAČE</t>
  </si>
  <si>
    <t>40</t>
  </si>
  <si>
    <t>08/2020</t>
  </si>
  <si>
    <t>Montáž odtahového ventilátou odolného proti ostřikující vodě - krytí IP55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</si>
</sst>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蘀扬蟐˂☸ဈ_x0008_"/>
      <charset val="238"/>
    </font>
    <font>
      <b/>
      <sz val="11"/>
      <color rgb="FF000000"/>
      <name val="敓潧⁥䥕蘀扬蟐˂☸ဈ_x0008_"/>
      <charset val="238"/>
    </font>
    <font>
      <b/>
      <sz val="10"/>
      <color rgb="FF000000"/>
      <name val="敓潧⁥䥕蘀扬蟐˂☸ဈ_x0008_"/>
      <charset val="238"/>
    </font>
    <font>
      <b/>
      <sz val="9"/>
      <color rgb="FF000000"/>
      <name val="敓潧⁥䥕蘀扬蟐˂☸ဈ_x0008_"/>
      <charset val="238"/>
    </font>
    <font>
      <i/>
      <sz val="10"/>
      <color rgb="FF000000"/>
      <name val="敓潧⁥䥕蘀扬蟐˂☸ဈ_x0008_"/>
      <charset val="238"/>
    </font>
    <font>
      <sz val="9"/>
      <name val="敓潧⁥䥕蘀扬蟐˂☸ဈ_x0008_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1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 style="thin">
        <color rgb="FFC0C0C0"/>
      </diagonal>
    </border>
  </borders>
  <cellStyleXfs count="1">
    <xf numFmtId="0" fontId="0" fillId="0" borderId="0"/>
  </cellStyleXfs>
  <cellXfs count="33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0" xfId="0" applyProtection="1"/>
    <xf numFmtId="4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1" fillId="8" borderId="1" xfId="0" applyNumberFormat="1" applyFont="1" applyFill="1" applyBorder="1" applyAlignment="1">
      <alignment horizontal="right"/>
    </xf>
    <xf numFmtId="4" fontId="0" fillId="8" borderId="0" xfId="0" applyNumberFormat="1" applyFill="1"/>
    <xf numFmtId="4" fontId="1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4" fontId="0" fillId="0" borderId="0" xfId="0" applyNumberFormat="1" applyFill="1"/>
    <xf numFmtId="4" fontId="1" fillId="0" borderId="1" xfId="0" applyNumberFormat="1" applyFont="1" applyFill="1" applyBorder="1" applyAlignment="1">
      <alignment horizontal="left"/>
    </xf>
    <xf numFmtId="4" fontId="1" fillId="0" borderId="2" xfId="0" applyNumberFormat="1" applyFont="1" applyFill="1" applyBorder="1" applyAlignment="1">
      <alignment horizontal="right"/>
    </xf>
    <xf numFmtId="4" fontId="1" fillId="5" borderId="2" xfId="0" applyNumberFormat="1" applyFont="1" applyFill="1" applyBorder="1" applyAlignment="1">
      <alignment horizontal="right"/>
    </xf>
    <xf numFmtId="4" fontId="6" fillId="0" borderId="2" xfId="0" applyNumberFormat="1" applyFont="1" applyFill="1" applyBorder="1" applyAlignment="1">
      <alignment horizontal="right"/>
    </xf>
    <xf numFmtId="4" fontId="6" fillId="5" borderId="2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abSelected="1" topLeftCell="A13" workbookViewId="0">
      <selection activeCell="B32" sqref="B32"/>
    </sheetView>
  </sheetViews>
  <sheetFormatPr defaultRowHeight="15"/>
  <cols>
    <col min="1" max="1" width="28.42578125" style="1" bestFit="1" customWidth="1"/>
    <col min="2" max="2" width="63.42578125" style="1" bestFit="1" customWidth="1"/>
  </cols>
  <sheetData>
    <row r="1" spans="1:2">
      <c r="A1" s="5" t="s">
        <v>0</v>
      </c>
      <c r="B1" s="5" t="s">
        <v>1</v>
      </c>
    </row>
    <row r="2" spans="1:2">
      <c r="A2" s="5" t="s">
        <v>2</v>
      </c>
      <c r="B2" s="6" t="s">
        <v>3</v>
      </c>
    </row>
    <row r="3" spans="1:2">
      <c r="A3" s="5" t="s">
        <v>4</v>
      </c>
      <c r="B3" s="7" t="s">
        <v>5</v>
      </c>
    </row>
    <row r="4" spans="1:2">
      <c r="A4" s="5" t="s">
        <v>6</v>
      </c>
      <c r="B4" s="7" t="s">
        <v>7</v>
      </c>
    </row>
    <row r="5" spans="1:2">
      <c r="A5" s="5" t="s">
        <v>8</v>
      </c>
      <c r="B5" s="7" t="s">
        <v>9</v>
      </c>
    </row>
    <row r="6" spans="1:2">
      <c r="A6" s="5" t="s">
        <v>10</v>
      </c>
      <c r="B6" s="7" t="s">
        <v>11</v>
      </c>
    </row>
    <row r="7" spans="1:2">
      <c r="A7" s="5" t="s">
        <v>12</v>
      </c>
      <c r="B7" s="7" t="s">
        <v>11</v>
      </c>
    </row>
    <row r="8" spans="1:2">
      <c r="A8" s="5" t="s">
        <v>13</v>
      </c>
      <c r="B8" s="7" t="s">
        <v>11</v>
      </c>
    </row>
    <row r="9" spans="1:2">
      <c r="A9" s="5" t="s">
        <v>14</v>
      </c>
      <c r="B9" s="7" t="s">
        <v>15</v>
      </c>
    </row>
    <row r="10" spans="1:2">
      <c r="A10" s="5" t="s">
        <v>16</v>
      </c>
      <c r="B10" s="7" t="s">
        <v>11</v>
      </c>
    </row>
    <row r="11" spans="1:2">
      <c r="A11" s="5" t="s">
        <v>17</v>
      </c>
      <c r="B11" s="7" t="s">
        <v>185</v>
      </c>
    </row>
    <row r="12" spans="1:2">
      <c r="A12" s="5" t="s">
        <v>18</v>
      </c>
      <c r="B12" s="7" t="s">
        <v>11</v>
      </c>
    </row>
    <row r="13" spans="1:2">
      <c r="A13" s="5" t="s">
        <v>19</v>
      </c>
      <c r="B13" s="7" t="s">
        <v>11</v>
      </c>
    </row>
    <row r="14" spans="1:2">
      <c r="A14" s="5" t="s">
        <v>20</v>
      </c>
      <c r="B14" s="7" t="s">
        <v>21</v>
      </c>
    </row>
    <row r="15" spans="1:2">
      <c r="A15" s="5" t="s">
        <v>11</v>
      </c>
      <c r="B15" s="8" t="s">
        <v>11</v>
      </c>
    </row>
    <row r="16" spans="1:2">
      <c r="A16" s="5" t="s">
        <v>22</v>
      </c>
      <c r="B16" s="9" t="s">
        <v>23</v>
      </c>
    </row>
    <row r="17" spans="1:2">
      <c r="A17" s="5" t="s">
        <v>24</v>
      </c>
      <c r="B17" s="9" t="s">
        <v>25</v>
      </c>
    </row>
    <row r="18" spans="1:2">
      <c r="A18" s="5" t="s">
        <v>26</v>
      </c>
      <c r="B18" s="9" t="s">
        <v>27</v>
      </c>
    </row>
    <row r="19" spans="1:2">
      <c r="A19" s="5" t="s">
        <v>28</v>
      </c>
      <c r="B19" s="9" t="s">
        <v>29</v>
      </c>
    </row>
    <row r="20" spans="1:2">
      <c r="A20" s="5" t="s">
        <v>30</v>
      </c>
      <c r="B20" s="9" t="s">
        <v>29</v>
      </c>
    </row>
    <row r="21" spans="1:2">
      <c r="A21" s="5" t="s">
        <v>31</v>
      </c>
      <c r="B21" s="9" t="s">
        <v>29</v>
      </c>
    </row>
    <row r="22" spans="1:2">
      <c r="A22" s="5" t="s">
        <v>32</v>
      </c>
      <c r="B22" s="9" t="s">
        <v>29</v>
      </c>
    </row>
    <row r="23" spans="1:2">
      <c r="A23" s="5" t="s">
        <v>33</v>
      </c>
      <c r="B23" s="9" t="s">
        <v>29</v>
      </c>
    </row>
    <row r="24" spans="1:2">
      <c r="A24" s="5" t="s">
        <v>34</v>
      </c>
      <c r="B24" s="9" t="s">
        <v>29</v>
      </c>
    </row>
    <row r="25" spans="1:2">
      <c r="A25" s="5" t="s">
        <v>35</v>
      </c>
      <c r="B25" s="9" t="s">
        <v>29</v>
      </c>
    </row>
    <row r="26" spans="1:2">
      <c r="A26" s="5" t="s">
        <v>36</v>
      </c>
      <c r="B26" s="9" t="s">
        <v>37</v>
      </c>
    </row>
    <row r="27" spans="1:2">
      <c r="A27" s="5" t="s">
        <v>38</v>
      </c>
      <c r="B27" s="9" t="s">
        <v>29</v>
      </c>
    </row>
    <row r="28" spans="1:2">
      <c r="A28" s="5" t="s">
        <v>39</v>
      </c>
      <c r="B28" s="9" t="s">
        <v>29</v>
      </c>
    </row>
    <row r="29" spans="1:2">
      <c r="A29" s="5" t="s">
        <v>40</v>
      </c>
      <c r="B29" s="9" t="s">
        <v>29</v>
      </c>
    </row>
    <row r="30" spans="1:2">
      <c r="A30" s="5" t="s">
        <v>41</v>
      </c>
      <c r="B30" s="9" t="s">
        <v>29</v>
      </c>
    </row>
    <row r="31" spans="1:2" ht="24.75">
      <c r="A31" s="10" t="s">
        <v>42</v>
      </c>
      <c r="B31" s="9" t="s">
        <v>43</v>
      </c>
    </row>
    <row r="32" spans="1:2">
      <c r="A32" s="5" t="s">
        <v>44</v>
      </c>
      <c r="B32" s="9" t="s">
        <v>45</v>
      </c>
    </row>
    <row r="33" spans="1:2">
      <c r="A33" s="1" t="s">
        <v>46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B35" sqref="B35"/>
    </sheetView>
  </sheetViews>
  <sheetFormatPr defaultRowHeight="15"/>
  <cols>
    <col min="1" max="1" width="39.28515625" style="1" bestFit="1" customWidth="1"/>
    <col min="2" max="2" width="15" style="4" bestFit="1" customWidth="1"/>
    <col min="3" max="3" width="11.28515625" style="4" bestFit="1" customWidth="1"/>
    <col min="6" max="6" width="0" style="3" hidden="1" customWidth="1"/>
  </cols>
  <sheetData>
    <row r="1" spans="1:4">
      <c r="A1" s="5" t="s">
        <v>0</v>
      </c>
      <c r="B1" s="11" t="s">
        <v>152</v>
      </c>
      <c r="C1" s="11" t="s">
        <v>153</v>
      </c>
      <c r="D1" s="2"/>
    </row>
    <row r="2" spans="1:4">
      <c r="A2" s="7" t="s">
        <v>154</v>
      </c>
      <c r="B2" s="16"/>
      <c r="C2" s="16"/>
      <c r="D2" s="2"/>
    </row>
    <row r="3" spans="1:4">
      <c r="A3" s="8" t="s">
        <v>155</v>
      </c>
      <c r="B3" s="13">
        <f>(Rozpočet!F11)</f>
        <v>0</v>
      </c>
      <c r="C3" s="13"/>
      <c r="D3" s="2"/>
    </row>
    <row r="4" spans="1:4">
      <c r="A4" s="8" t="s">
        <v>156</v>
      </c>
      <c r="B4" s="13">
        <f>B3 * Parametry!B16 / 100</f>
        <v>0</v>
      </c>
      <c r="C4" s="13">
        <f>B3 * Parametry!B17 / 100</f>
        <v>0</v>
      </c>
      <c r="D4" s="2"/>
    </row>
    <row r="5" spans="1:4">
      <c r="A5" s="8" t="s">
        <v>157</v>
      </c>
      <c r="B5" s="13"/>
      <c r="C5" s="13">
        <f>(Rozpočet!F49+Rozpočet!F65) + 0</f>
        <v>0</v>
      </c>
      <c r="D5" s="2"/>
    </row>
    <row r="6" spans="1:4">
      <c r="A6" s="8" t="s">
        <v>158</v>
      </c>
      <c r="B6" s="13"/>
      <c r="C6" s="13">
        <f>(Rozpočet!H11) + (Rozpočet!H49+Rozpočet!H65) + 0</f>
        <v>0</v>
      </c>
      <c r="D6" s="2"/>
    </row>
    <row r="7" spans="1:4">
      <c r="A7" s="9" t="s">
        <v>159</v>
      </c>
      <c r="B7" s="17">
        <f>B3 + B4</f>
        <v>0</v>
      </c>
      <c r="C7" s="17">
        <f>C3 + C4 + C5 + C6</f>
        <v>0</v>
      </c>
      <c r="D7" s="2"/>
    </row>
    <row r="8" spans="1:4">
      <c r="A8" s="8" t="s">
        <v>160</v>
      </c>
      <c r="B8" s="13"/>
      <c r="C8" s="13">
        <f>(C5 + C6) * Parametry!B18 / 100</f>
        <v>0</v>
      </c>
      <c r="D8" s="2"/>
    </row>
    <row r="9" spans="1:4">
      <c r="A9" s="8" t="s">
        <v>161</v>
      </c>
      <c r="B9" s="13"/>
      <c r="C9" s="13">
        <f>0 + 0</f>
        <v>0</v>
      </c>
      <c r="D9" s="2"/>
    </row>
    <row r="10" spans="1:4">
      <c r="A10" s="8" t="s">
        <v>162</v>
      </c>
      <c r="B10" s="13"/>
      <c r="C10" s="13">
        <f>0 + 0</f>
        <v>0</v>
      </c>
      <c r="D10" s="2"/>
    </row>
    <row r="11" spans="1:4">
      <c r="A11" s="8" t="s">
        <v>163</v>
      </c>
      <c r="B11" s="13"/>
      <c r="C11" s="13">
        <f>(C9 + C10) * Parametry!B19 / 100</f>
        <v>0</v>
      </c>
      <c r="D11" s="2"/>
    </row>
    <row r="12" spans="1:4">
      <c r="A12" s="9" t="s">
        <v>164</v>
      </c>
      <c r="B12" s="17">
        <f>B7</f>
        <v>0</v>
      </c>
      <c r="C12" s="17">
        <f>C7 + C8 + C9 + C10 + C11</f>
        <v>0</v>
      </c>
      <c r="D12" s="2"/>
    </row>
    <row r="13" spans="1:4">
      <c r="A13" s="8" t="s">
        <v>165</v>
      </c>
      <c r="B13" s="13"/>
      <c r="C13" s="13">
        <f>(B12 + C12) * Parametry!B20 / 100</f>
        <v>0</v>
      </c>
      <c r="D13" s="2"/>
    </row>
    <row r="14" spans="1:4">
      <c r="A14" s="8" t="s">
        <v>166</v>
      </c>
      <c r="B14" s="13"/>
      <c r="C14" s="13">
        <f>(B12 + C12) * Parametry!B21 / 100</f>
        <v>0</v>
      </c>
      <c r="D14" s="2"/>
    </row>
    <row r="15" spans="1:4">
      <c r="A15" s="8" t="s">
        <v>167</v>
      </c>
      <c r="B15" s="13"/>
      <c r="C15" s="13">
        <f>(B7 + C7) * Parametry!B22 / 100</f>
        <v>0</v>
      </c>
      <c r="D15" s="2"/>
    </row>
    <row r="16" spans="1:4">
      <c r="A16" s="7" t="s">
        <v>168</v>
      </c>
      <c r="B16" s="16"/>
      <c r="C16" s="16">
        <f>B12 + C12 + C13 + C14 + C15</f>
        <v>0</v>
      </c>
      <c r="D16" s="2"/>
    </row>
    <row r="17" spans="1:4">
      <c r="A17" s="8" t="s">
        <v>11</v>
      </c>
      <c r="B17" s="13"/>
      <c r="C17" s="13"/>
      <c r="D17" s="2"/>
    </row>
    <row r="18" spans="1:4">
      <c r="A18" s="7" t="s">
        <v>169</v>
      </c>
      <c r="B18" s="16"/>
      <c r="C18" s="16"/>
      <c r="D18" s="2"/>
    </row>
    <row r="19" spans="1:4">
      <c r="A19" s="8" t="s">
        <v>170</v>
      </c>
      <c r="B19" s="13"/>
      <c r="C19" s="13">
        <f>C12 * Parametry!B23 / 100</f>
        <v>0</v>
      </c>
      <c r="D19" s="2"/>
    </row>
    <row r="20" spans="1:4">
      <c r="A20" s="8" t="s">
        <v>171</v>
      </c>
      <c r="B20" s="13"/>
      <c r="C20" s="13">
        <f>C12 * Parametry!B24 / 100</f>
        <v>0</v>
      </c>
      <c r="D20" s="2"/>
    </row>
    <row r="21" spans="1:4">
      <c r="A21" s="7" t="s">
        <v>172</v>
      </c>
      <c r="B21" s="16"/>
      <c r="C21" s="16">
        <f>C19 + C20</f>
        <v>0</v>
      </c>
      <c r="D21" s="2"/>
    </row>
    <row r="22" spans="1:4">
      <c r="A22" s="8" t="s">
        <v>173</v>
      </c>
      <c r="B22" s="13"/>
      <c r="C22" s="13">
        <f>Parametry!B25 * Parametry!B28 * (C16 * Parametry!B27)^Parametry!B26</f>
        <v>0</v>
      </c>
      <c r="D22" s="2"/>
    </row>
    <row r="23" spans="1:4">
      <c r="A23" s="8" t="s">
        <v>11</v>
      </c>
      <c r="B23" s="13"/>
      <c r="C23" s="13"/>
      <c r="D23" s="2"/>
    </row>
    <row r="24" spans="1:4">
      <c r="A24" s="6" t="s">
        <v>174</v>
      </c>
      <c r="B24" s="12"/>
      <c r="C24" s="12">
        <f>C16 + C21 + C22</f>
        <v>0</v>
      </c>
      <c r="D24" s="2"/>
    </row>
    <row r="25" spans="1:4">
      <c r="A25" s="8" t="s">
        <v>175</v>
      </c>
      <c r="B25" s="13"/>
      <c r="C25" s="13">
        <f>B25 * Parametry!B31 / 100</f>
        <v>0</v>
      </c>
      <c r="D25" s="2"/>
    </row>
    <row r="26" spans="1:4">
      <c r="A26" s="8" t="s">
        <v>176</v>
      </c>
      <c r="B26" s="13">
        <f>SUM(C24)</f>
        <v>0</v>
      </c>
      <c r="C26" s="13">
        <f>B26 * Parametry!B32 / 100</f>
        <v>0</v>
      </c>
      <c r="D26" s="2"/>
    </row>
    <row r="27" spans="1:4">
      <c r="A27" s="6" t="s">
        <v>177</v>
      </c>
      <c r="B27" s="12"/>
      <c r="C27" s="12">
        <f>C24 + C25 + C26</f>
        <v>0</v>
      </c>
      <c r="D27" s="2"/>
    </row>
    <row r="28" spans="1:4">
      <c r="A28" s="8" t="s">
        <v>11</v>
      </c>
      <c r="B28" s="13"/>
      <c r="C28" s="13"/>
      <c r="D28" s="2"/>
    </row>
    <row r="29" spans="1:4">
      <c r="A29" s="8" t="s">
        <v>178</v>
      </c>
      <c r="B29" s="13"/>
      <c r="C29" s="13">
        <f>C24 * Parametry!B29 / 100</f>
        <v>0</v>
      </c>
      <c r="D29" s="2"/>
    </row>
    <row r="30" spans="1:4">
      <c r="A30" s="8" t="s">
        <v>178</v>
      </c>
      <c r="B30" s="13"/>
      <c r="C30" s="13">
        <f>C24 * Parametry!B30 / 100</f>
        <v>0</v>
      </c>
      <c r="D30" s="2"/>
    </row>
    <row r="31" spans="1:4">
      <c r="A31" s="7" t="s">
        <v>179</v>
      </c>
      <c r="B31" s="18" t="s">
        <v>50</v>
      </c>
      <c r="C31" s="18" t="s">
        <v>52</v>
      </c>
      <c r="D31" s="2"/>
    </row>
    <row r="32" spans="1:4">
      <c r="A32" s="8" t="s">
        <v>56</v>
      </c>
      <c r="B32" s="13">
        <f>(Rozpočet!F11)</f>
        <v>0</v>
      </c>
      <c r="C32" s="13">
        <f>(Rozpočet!H11)</f>
        <v>0</v>
      </c>
      <c r="D32" s="2"/>
    </row>
    <row r="33" spans="1:4">
      <c r="A33" s="8" t="s">
        <v>77</v>
      </c>
      <c r="B33" s="13">
        <f>(Rozpočet!F49)</f>
        <v>0</v>
      </c>
      <c r="C33" s="13">
        <f>(Rozpočet!H49)</f>
        <v>0</v>
      </c>
      <c r="D33" s="2"/>
    </row>
    <row r="34" spans="1:4">
      <c r="A34" s="8" t="s">
        <v>129</v>
      </c>
      <c r="B34" s="13">
        <f>(Rozpočet!F65)</f>
        <v>0</v>
      </c>
      <c r="C34" s="13">
        <f>(Rozpočet!H65)</f>
        <v>0</v>
      </c>
      <c r="D34" s="2"/>
    </row>
    <row r="35" spans="1:4">
      <c r="A35" s="8" t="s">
        <v>11</v>
      </c>
      <c r="B35" s="13"/>
      <c r="C35" s="13"/>
      <c r="D35" s="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1"/>
  <sheetViews>
    <sheetView topLeftCell="A31" zoomScaleNormal="100" workbookViewId="0">
      <selection activeCell="G64" sqref="G64:H64"/>
    </sheetView>
  </sheetViews>
  <sheetFormatPr defaultRowHeight="15"/>
  <cols>
    <col min="1" max="1" width="6.140625" style="1" bestFit="1" customWidth="1"/>
    <col min="2" max="2" width="39.42578125" style="22" customWidth="1"/>
    <col min="3" max="3" width="4" style="1" bestFit="1" customWidth="1"/>
    <col min="4" max="4" width="6.42578125" style="4" bestFit="1" customWidth="1"/>
    <col min="5" max="5" width="7.85546875" style="24" bestFit="1" customWidth="1"/>
    <col min="6" max="6" width="13.42578125" style="4" bestFit="1" customWidth="1"/>
    <col min="7" max="7" width="6.42578125" style="4" bestFit="1" customWidth="1"/>
    <col min="8" max="8" width="12.5703125" style="4" bestFit="1" customWidth="1"/>
    <col min="9" max="9" width="7.85546875" style="4" bestFit="1" customWidth="1"/>
    <col min="10" max="10" width="11.42578125" style="4" bestFit="1" customWidth="1"/>
  </cols>
  <sheetData>
    <row r="1" spans="1:10">
      <c r="A1" s="5" t="s">
        <v>47</v>
      </c>
      <c r="B1" s="10" t="s">
        <v>0</v>
      </c>
      <c r="C1" s="5" t="s">
        <v>48</v>
      </c>
      <c r="D1" s="11" t="s">
        <v>49</v>
      </c>
      <c r="E1" s="28" t="s">
        <v>50</v>
      </c>
      <c r="F1" s="11" t="s">
        <v>51</v>
      </c>
      <c r="G1" s="11" t="s">
        <v>52</v>
      </c>
      <c r="H1" s="11" t="s">
        <v>53</v>
      </c>
      <c r="I1" s="11" t="s">
        <v>54</v>
      </c>
      <c r="J1" s="11" t="s">
        <v>55</v>
      </c>
    </row>
    <row r="2" spans="1:10">
      <c r="A2" s="6" t="s">
        <v>11</v>
      </c>
      <c r="B2" s="19" t="s">
        <v>56</v>
      </c>
      <c r="C2" s="6" t="s">
        <v>11</v>
      </c>
      <c r="D2" s="12"/>
      <c r="E2" s="12"/>
      <c r="F2" s="12"/>
      <c r="G2" s="12"/>
      <c r="H2" s="12"/>
      <c r="I2" s="12"/>
      <c r="J2" s="12"/>
    </row>
    <row r="3" spans="1:10" ht="24.75">
      <c r="A3" s="8" t="s">
        <v>57</v>
      </c>
      <c r="B3" s="20" t="s">
        <v>58</v>
      </c>
      <c r="C3" s="8" t="s">
        <v>59</v>
      </c>
      <c r="D3" s="13">
        <v>1</v>
      </c>
      <c r="E3" s="23">
        <v>0</v>
      </c>
      <c r="F3" s="13">
        <f t="shared" ref="F3:F9" si="0">D3*E3</f>
        <v>0</v>
      </c>
      <c r="G3" s="29"/>
      <c r="H3" s="30"/>
      <c r="I3" s="13">
        <f t="shared" ref="I3:J10" si="1">E3+G3</f>
        <v>0</v>
      </c>
      <c r="J3" s="13">
        <f t="shared" si="1"/>
        <v>0</v>
      </c>
    </row>
    <row r="4" spans="1:10">
      <c r="A4" s="8" t="s">
        <v>60</v>
      </c>
      <c r="B4" s="20" t="s">
        <v>61</v>
      </c>
      <c r="C4" s="8" t="s">
        <v>59</v>
      </c>
      <c r="D4" s="13">
        <v>1</v>
      </c>
      <c r="E4" s="23">
        <v>0</v>
      </c>
      <c r="F4" s="13">
        <f t="shared" si="0"/>
        <v>0</v>
      </c>
      <c r="G4" s="29"/>
      <c r="H4" s="30"/>
      <c r="I4" s="13">
        <f t="shared" si="1"/>
        <v>0</v>
      </c>
      <c r="J4" s="13">
        <f t="shared" si="1"/>
        <v>0</v>
      </c>
    </row>
    <row r="5" spans="1:10">
      <c r="A5" s="8" t="s">
        <v>62</v>
      </c>
      <c r="B5" s="20" t="s">
        <v>63</v>
      </c>
      <c r="C5" s="8" t="s">
        <v>59</v>
      </c>
      <c r="D5" s="13">
        <v>1</v>
      </c>
      <c r="E5" s="23">
        <v>0</v>
      </c>
      <c r="F5" s="13">
        <f t="shared" si="0"/>
        <v>0</v>
      </c>
      <c r="G5" s="29"/>
      <c r="H5" s="30"/>
      <c r="I5" s="13">
        <f t="shared" si="1"/>
        <v>0</v>
      </c>
      <c r="J5" s="13">
        <f t="shared" si="1"/>
        <v>0</v>
      </c>
    </row>
    <row r="6" spans="1:10" ht="24.75">
      <c r="A6" s="8" t="s">
        <v>64</v>
      </c>
      <c r="B6" s="20" t="s">
        <v>65</v>
      </c>
      <c r="C6" s="8" t="s">
        <v>59</v>
      </c>
      <c r="D6" s="13">
        <v>3</v>
      </c>
      <c r="E6" s="23">
        <v>0</v>
      </c>
      <c r="F6" s="13">
        <f t="shared" si="0"/>
        <v>0</v>
      </c>
      <c r="G6" s="29"/>
      <c r="H6" s="30"/>
      <c r="I6" s="13">
        <f t="shared" si="1"/>
        <v>0</v>
      </c>
      <c r="J6" s="13">
        <f t="shared" si="1"/>
        <v>0</v>
      </c>
    </row>
    <row r="7" spans="1:10">
      <c r="A7" s="8" t="s">
        <v>66</v>
      </c>
      <c r="B7" s="20" t="s">
        <v>67</v>
      </c>
      <c r="C7" s="8" t="s">
        <v>59</v>
      </c>
      <c r="D7" s="13">
        <v>2</v>
      </c>
      <c r="E7" s="23">
        <v>0</v>
      </c>
      <c r="F7" s="13">
        <f t="shared" si="0"/>
        <v>0</v>
      </c>
      <c r="G7" s="29"/>
      <c r="H7" s="30"/>
      <c r="I7" s="13">
        <f t="shared" si="1"/>
        <v>0</v>
      </c>
      <c r="J7" s="13">
        <f t="shared" si="1"/>
        <v>0</v>
      </c>
    </row>
    <row r="8" spans="1:10">
      <c r="A8" s="8" t="s">
        <v>68</v>
      </c>
      <c r="B8" s="20" t="s">
        <v>69</v>
      </c>
      <c r="C8" s="8" t="s">
        <v>59</v>
      </c>
      <c r="D8" s="13">
        <v>7</v>
      </c>
      <c r="E8" s="23">
        <v>0</v>
      </c>
      <c r="F8" s="13">
        <f t="shared" si="0"/>
        <v>0</v>
      </c>
      <c r="G8" s="29"/>
      <c r="H8" s="30"/>
      <c r="I8" s="13">
        <f t="shared" si="1"/>
        <v>0</v>
      </c>
      <c r="J8" s="13">
        <f t="shared" si="1"/>
        <v>0</v>
      </c>
    </row>
    <row r="9" spans="1:10">
      <c r="A9" s="8" t="s">
        <v>70</v>
      </c>
      <c r="B9" s="20" t="s">
        <v>71</v>
      </c>
      <c r="C9" s="8" t="s">
        <v>72</v>
      </c>
      <c r="D9" s="13">
        <v>1</v>
      </c>
      <c r="E9" s="23">
        <v>0</v>
      </c>
      <c r="F9" s="13">
        <f t="shared" si="0"/>
        <v>0</v>
      </c>
      <c r="G9" s="29"/>
      <c r="H9" s="30"/>
      <c r="I9" s="13">
        <f t="shared" si="1"/>
        <v>0</v>
      </c>
      <c r="J9" s="13">
        <f t="shared" si="1"/>
        <v>0</v>
      </c>
    </row>
    <row r="10" spans="1:10">
      <c r="A10" s="8" t="s">
        <v>73</v>
      </c>
      <c r="B10" s="20" t="s">
        <v>74</v>
      </c>
      <c r="C10" s="8" t="s">
        <v>75</v>
      </c>
      <c r="D10" s="13">
        <v>8</v>
      </c>
      <c r="E10" s="31"/>
      <c r="F10" s="32"/>
      <c r="G10" s="23">
        <v>0</v>
      </c>
      <c r="H10" s="13">
        <f t="shared" ref="H10" si="2">D10*G10</f>
        <v>0</v>
      </c>
      <c r="I10" s="13">
        <f t="shared" si="1"/>
        <v>0</v>
      </c>
      <c r="J10" s="13">
        <f t="shared" si="1"/>
        <v>0</v>
      </c>
    </row>
    <row r="11" spans="1:10">
      <c r="A11" s="6" t="s">
        <v>11</v>
      </c>
      <c r="B11" s="19" t="s">
        <v>76</v>
      </c>
      <c r="C11" s="6" t="s">
        <v>11</v>
      </c>
      <c r="D11" s="12"/>
      <c r="E11" s="12"/>
      <c r="F11" s="12">
        <f>SUM(F3:F10)</f>
        <v>0</v>
      </c>
      <c r="G11" s="12"/>
      <c r="H11" s="12">
        <f>SUM(H3:H10)</f>
        <v>0</v>
      </c>
      <c r="I11" s="12"/>
      <c r="J11" s="12">
        <f>SUM(J3:J10)</f>
        <v>0</v>
      </c>
    </row>
    <row r="12" spans="1:10">
      <c r="A12" s="8" t="s">
        <v>11</v>
      </c>
      <c r="B12" s="20" t="s">
        <v>11</v>
      </c>
      <c r="C12" s="8" t="s">
        <v>11</v>
      </c>
      <c r="D12" s="13"/>
      <c r="E12" s="25"/>
      <c r="F12" s="13"/>
      <c r="G12" s="13"/>
      <c r="H12" s="13"/>
      <c r="I12" s="13"/>
      <c r="J12" s="13"/>
    </row>
    <row r="13" spans="1:10">
      <c r="A13" s="8" t="s">
        <v>11</v>
      </c>
      <c r="B13" s="20" t="s">
        <v>11</v>
      </c>
      <c r="C13" s="8" t="s">
        <v>11</v>
      </c>
      <c r="D13" s="13"/>
      <c r="E13" s="25"/>
      <c r="F13" s="13"/>
      <c r="G13" s="13"/>
      <c r="H13" s="13"/>
      <c r="I13" s="13"/>
      <c r="J13" s="13"/>
    </row>
    <row r="14" spans="1:10">
      <c r="A14" s="6" t="s">
        <v>11</v>
      </c>
      <c r="B14" s="19" t="s">
        <v>77</v>
      </c>
      <c r="C14" s="6" t="s">
        <v>11</v>
      </c>
      <c r="D14" s="12"/>
      <c r="E14" s="12"/>
      <c r="F14" s="12"/>
      <c r="G14" s="12"/>
      <c r="H14" s="12"/>
      <c r="I14" s="12"/>
      <c r="J14" s="12"/>
    </row>
    <row r="15" spans="1:10" ht="24.75">
      <c r="A15" s="8" t="s">
        <v>78</v>
      </c>
      <c r="B15" s="20" t="s">
        <v>79</v>
      </c>
      <c r="C15" s="8" t="s">
        <v>72</v>
      </c>
      <c r="D15" s="13">
        <v>26</v>
      </c>
      <c r="E15" s="23">
        <v>0</v>
      </c>
      <c r="F15" s="13">
        <f t="shared" ref="F15:F22" si="3">D15*E15</f>
        <v>0</v>
      </c>
      <c r="G15" s="23">
        <v>0</v>
      </c>
      <c r="H15" s="13">
        <f t="shared" ref="H15:H22" si="4">D15*G15</f>
        <v>0</v>
      </c>
      <c r="I15" s="13">
        <f t="shared" ref="I15:J22" si="5">E15+G15</f>
        <v>0</v>
      </c>
      <c r="J15" s="13">
        <f t="shared" si="5"/>
        <v>0</v>
      </c>
    </row>
    <row r="16" spans="1:10" ht="24.75">
      <c r="A16" s="8" t="s">
        <v>80</v>
      </c>
      <c r="B16" s="20" t="s">
        <v>81</v>
      </c>
      <c r="C16" s="8" t="s">
        <v>72</v>
      </c>
      <c r="D16" s="13">
        <v>6</v>
      </c>
      <c r="E16" s="23">
        <v>0</v>
      </c>
      <c r="F16" s="13">
        <f t="shared" si="3"/>
        <v>0</v>
      </c>
      <c r="G16" s="23">
        <v>0</v>
      </c>
      <c r="H16" s="13">
        <f t="shared" si="4"/>
        <v>0</v>
      </c>
      <c r="I16" s="13">
        <f t="shared" si="5"/>
        <v>0</v>
      </c>
      <c r="J16" s="13">
        <f t="shared" si="5"/>
        <v>0</v>
      </c>
    </row>
    <row r="17" spans="1:10" ht="24.75">
      <c r="A17" s="8" t="s">
        <v>82</v>
      </c>
      <c r="B17" s="20" t="s">
        <v>83</v>
      </c>
      <c r="C17" s="8" t="s">
        <v>72</v>
      </c>
      <c r="D17" s="13">
        <v>7</v>
      </c>
      <c r="E17" s="23">
        <v>0</v>
      </c>
      <c r="F17" s="13">
        <f t="shared" si="3"/>
        <v>0</v>
      </c>
      <c r="G17" s="23">
        <v>0</v>
      </c>
      <c r="H17" s="13">
        <f t="shared" si="4"/>
        <v>0</v>
      </c>
      <c r="I17" s="13">
        <f t="shared" si="5"/>
        <v>0</v>
      </c>
      <c r="J17" s="13">
        <f t="shared" si="5"/>
        <v>0</v>
      </c>
    </row>
    <row r="18" spans="1:10" ht="24.75">
      <c r="A18" s="8" t="s">
        <v>84</v>
      </c>
      <c r="B18" s="20" t="s">
        <v>85</v>
      </c>
      <c r="C18" s="8" t="s">
        <v>72</v>
      </c>
      <c r="D18" s="13">
        <v>26</v>
      </c>
      <c r="E18" s="23">
        <v>0</v>
      </c>
      <c r="F18" s="13">
        <f t="shared" si="3"/>
        <v>0</v>
      </c>
      <c r="G18" s="23">
        <v>0</v>
      </c>
      <c r="H18" s="13">
        <f t="shared" si="4"/>
        <v>0</v>
      </c>
      <c r="I18" s="13">
        <f t="shared" si="5"/>
        <v>0</v>
      </c>
      <c r="J18" s="13">
        <f t="shared" si="5"/>
        <v>0</v>
      </c>
    </row>
    <row r="19" spans="1:10" ht="24.75">
      <c r="A19" s="8" t="s">
        <v>86</v>
      </c>
      <c r="B19" s="20" t="s">
        <v>180</v>
      </c>
      <c r="C19" s="8" t="s">
        <v>181</v>
      </c>
      <c r="D19" s="13">
        <v>19</v>
      </c>
      <c r="E19" s="23">
        <v>0</v>
      </c>
      <c r="F19" s="13">
        <f t="shared" si="3"/>
        <v>0</v>
      </c>
      <c r="G19" s="23">
        <v>0</v>
      </c>
      <c r="H19" s="13">
        <f t="shared" si="4"/>
        <v>0</v>
      </c>
      <c r="I19" s="13">
        <f t="shared" si="5"/>
        <v>0</v>
      </c>
      <c r="J19" s="13">
        <f t="shared" si="5"/>
        <v>0</v>
      </c>
    </row>
    <row r="20" spans="1:10">
      <c r="A20" s="8" t="s">
        <v>87</v>
      </c>
      <c r="B20" s="20" t="s">
        <v>88</v>
      </c>
      <c r="C20" s="8" t="s">
        <v>72</v>
      </c>
      <c r="D20" s="13">
        <v>12</v>
      </c>
      <c r="E20" s="23">
        <v>0</v>
      </c>
      <c r="F20" s="13">
        <f t="shared" si="3"/>
        <v>0</v>
      </c>
      <c r="G20" s="23">
        <v>0</v>
      </c>
      <c r="H20" s="13">
        <f t="shared" si="4"/>
        <v>0</v>
      </c>
      <c r="I20" s="13">
        <f t="shared" si="5"/>
        <v>0</v>
      </c>
      <c r="J20" s="13">
        <f t="shared" si="5"/>
        <v>0</v>
      </c>
    </row>
    <row r="21" spans="1:10">
      <c r="A21" s="8" t="s">
        <v>45</v>
      </c>
      <c r="B21" s="20" t="s">
        <v>182</v>
      </c>
      <c r="C21" s="8" t="s">
        <v>72</v>
      </c>
      <c r="D21" s="13">
        <v>10</v>
      </c>
      <c r="E21" s="29"/>
      <c r="F21" s="30"/>
      <c r="G21" s="23">
        <v>0</v>
      </c>
      <c r="H21" s="13">
        <f t="shared" si="4"/>
        <v>0</v>
      </c>
      <c r="I21" s="13">
        <f t="shared" si="5"/>
        <v>0</v>
      </c>
      <c r="J21" s="13">
        <f t="shared" si="5"/>
        <v>0</v>
      </c>
    </row>
    <row r="22" spans="1:10" ht="24.75">
      <c r="A22" s="8" t="s">
        <v>91</v>
      </c>
      <c r="B22" s="20" t="s">
        <v>186</v>
      </c>
      <c r="C22" s="8" t="s">
        <v>72</v>
      </c>
      <c r="D22" s="13">
        <v>10</v>
      </c>
      <c r="E22" s="23">
        <v>0</v>
      </c>
      <c r="F22" s="13">
        <f t="shared" si="3"/>
        <v>0</v>
      </c>
      <c r="G22" s="23">
        <v>0</v>
      </c>
      <c r="H22" s="13">
        <f t="shared" si="4"/>
        <v>0</v>
      </c>
      <c r="I22" s="13">
        <f t="shared" si="5"/>
        <v>0</v>
      </c>
      <c r="J22" s="13">
        <f t="shared" si="5"/>
        <v>0</v>
      </c>
    </row>
    <row r="23" spans="1:10">
      <c r="A23" s="14" t="s">
        <v>11</v>
      </c>
      <c r="B23" s="21" t="s">
        <v>89</v>
      </c>
      <c r="C23" s="14" t="s">
        <v>11</v>
      </c>
      <c r="D23" s="15"/>
      <c r="E23" s="26"/>
      <c r="F23" s="15"/>
      <c r="G23" s="15"/>
      <c r="H23" s="15"/>
      <c r="I23" s="15"/>
      <c r="J23" s="15"/>
    </row>
    <row r="24" spans="1:10">
      <c r="A24" s="8" t="s">
        <v>93</v>
      </c>
      <c r="B24" s="20" t="s">
        <v>90</v>
      </c>
      <c r="C24" s="8" t="s">
        <v>72</v>
      </c>
      <c r="D24" s="13">
        <v>25</v>
      </c>
      <c r="E24" s="23">
        <v>0</v>
      </c>
      <c r="F24" s="13">
        <f>D24*E24</f>
        <v>0</v>
      </c>
      <c r="G24" s="23">
        <v>0</v>
      </c>
      <c r="H24" s="13">
        <f>D24*G24</f>
        <v>0</v>
      </c>
      <c r="I24" s="13">
        <f>E24+G24</f>
        <v>0</v>
      </c>
      <c r="J24" s="13">
        <f>F24+H24</f>
        <v>0</v>
      </c>
    </row>
    <row r="25" spans="1:10">
      <c r="A25" s="14" t="s">
        <v>11</v>
      </c>
      <c r="B25" s="21" t="s">
        <v>183</v>
      </c>
      <c r="C25" s="14" t="s">
        <v>11</v>
      </c>
      <c r="D25" s="15"/>
      <c r="E25" s="26"/>
      <c r="F25" s="15"/>
      <c r="G25" s="15"/>
      <c r="H25" s="15"/>
      <c r="I25" s="15"/>
      <c r="J25" s="15"/>
    </row>
    <row r="26" spans="1:10">
      <c r="A26" s="8" t="s">
        <v>96</v>
      </c>
      <c r="B26" s="20" t="s">
        <v>92</v>
      </c>
      <c r="C26" s="8" t="s">
        <v>72</v>
      </c>
      <c r="D26" s="13">
        <v>4</v>
      </c>
      <c r="E26" s="23">
        <v>0</v>
      </c>
      <c r="F26" s="13">
        <f>D26*E26</f>
        <v>0</v>
      </c>
      <c r="G26" s="23">
        <v>0</v>
      </c>
      <c r="H26" s="13">
        <f>D26*G26</f>
        <v>0</v>
      </c>
      <c r="I26" s="13">
        <f>E26+G26</f>
        <v>0</v>
      </c>
      <c r="J26" s="13">
        <f>F26+H26</f>
        <v>0</v>
      </c>
    </row>
    <row r="27" spans="1:10">
      <c r="A27" s="8" t="s">
        <v>98</v>
      </c>
      <c r="B27" s="20" t="s">
        <v>94</v>
      </c>
      <c r="C27" s="8" t="s">
        <v>72</v>
      </c>
      <c r="D27" s="13">
        <v>2</v>
      </c>
      <c r="E27" s="23">
        <v>0</v>
      </c>
      <c r="F27" s="13">
        <f>D27*E27</f>
        <v>0</v>
      </c>
      <c r="G27" s="23">
        <v>0</v>
      </c>
      <c r="H27" s="13">
        <f>D27*G27</f>
        <v>0</v>
      </c>
      <c r="I27" s="13">
        <f>E27+G27</f>
        <v>0</v>
      </c>
      <c r="J27" s="13">
        <f>F27+H27</f>
        <v>0</v>
      </c>
    </row>
    <row r="28" spans="1:10" ht="26.25">
      <c r="A28" s="14" t="s">
        <v>11</v>
      </c>
      <c r="B28" s="21" t="s">
        <v>95</v>
      </c>
      <c r="C28" s="14" t="s">
        <v>11</v>
      </c>
      <c r="D28" s="15"/>
      <c r="E28" s="26"/>
      <c r="F28" s="15"/>
      <c r="G28" s="15"/>
      <c r="H28" s="15"/>
      <c r="I28" s="15"/>
      <c r="J28" s="15"/>
    </row>
    <row r="29" spans="1:10">
      <c r="A29" s="8" t="s">
        <v>99</v>
      </c>
      <c r="B29" s="20" t="s">
        <v>97</v>
      </c>
      <c r="C29" s="8" t="s">
        <v>72</v>
      </c>
      <c r="D29" s="13">
        <v>20</v>
      </c>
      <c r="E29" s="23">
        <v>0</v>
      </c>
      <c r="F29" s="13">
        <f>D29*E29</f>
        <v>0</v>
      </c>
      <c r="G29" s="23">
        <v>0</v>
      </c>
      <c r="H29" s="13">
        <f>D29*G29</f>
        <v>0</v>
      </c>
      <c r="I29" s="13">
        <f>E29+G29</f>
        <v>0</v>
      </c>
      <c r="J29" s="13">
        <f>F29+H29</f>
        <v>0</v>
      </c>
    </row>
    <row r="30" spans="1:10">
      <c r="A30" s="8" t="s">
        <v>43</v>
      </c>
      <c r="B30" s="20" t="s">
        <v>100</v>
      </c>
      <c r="C30" s="8" t="s">
        <v>72</v>
      </c>
      <c r="D30" s="13">
        <v>2</v>
      </c>
      <c r="E30" s="23">
        <v>0</v>
      </c>
      <c r="F30" s="13">
        <f>D30*E30</f>
        <v>0</v>
      </c>
      <c r="G30" s="23">
        <v>0</v>
      </c>
      <c r="H30" s="13">
        <f>D30*G30</f>
        <v>0</v>
      </c>
      <c r="I30" s="13">
        <f>E30+G30</f>
        <v>0</v>
      </c>
      <c r="J30" s="13">
        <f>F30+H30</f>
        <v>0</v>
      </c>
    </row>
    <row r="31" spans="1:10">
      <c r="A31" s="14" t="s">
        <v>11</v>
      </c>
      <c r="B31" s="21" t="s">
        <v>101</v>
      </c>
      <c r="C31" s="14" t="s">
        <v>11</v>
      </c>
      <c r="D31" s="15"/>
      <c r="E31" s="26"/>
      <c r="F31" s="15"/>
      <c r="G31" s="15"/>
      <c r="H31" s="15"/>
      <c r="I31" s="15"/>
      <c r="J31" s="15"/>
    </row>
    <row r="32" spans="1:10">
      <c r="A32" s="8" t="s">
        <v>104</v>
      </c>
      <c r="B32" s="20" t="s">
        <v>102</v>
      </c>
      <c r="C32" s="8" t="s">
        <v>103</v>
      </c>
      <c r="D32" s="13">
        <v>50</v>
      </c>
      <c r="E32" s="23">
        <v>0</v>
      </c>
      <c r="F32" s="13">
        <f>D32*E32</f>
        <v>0</v>
      </c>
      <c r="G32" s="23">
        <v>0</v>
      </c>
      <c r="H32" s="13">
        <f>D32*G32</f>
        <v>0</v>
      </c>
      <c r="I32" s="13">
        <f>E32+G32</f>
        <v>0</v>
      </c>
      <c r="J32" s="13">
        <f>F32+H32</f>
        <v>0</v>
      </c>
    </row>
    <row r="33" spans="1:10">
      <c r="A33" s="14" t="s">
        <v>11</v>
      </c>
      <c r="B33" s="21" t="s">
        <v>101</v>
      </c>
      <c r="C33" s="14" t="s">
        <v>11</v>
      </c>
      <c r="D33" s="15"/>
      <c r="E33" s="26"/>
      <c r="F33" s="15"/>
      <c r="G33" s="15"/>
      <c r="H33" s="15"/>
      <c r="I33" s="15"/>
      <c r="J33" s="15"/>
    </row>
    <row r="34" spans="1:10">
      <c r="A34" s="8" t="s">
        <v>106</v>
      </c>
      <c r="B34" s="20" t="s">
        <v>105</v>
      </c>
      <c r="C34" s="8" t="s">
        <v>103</v>
      </c>
      <c r="D34" s="13">
        <v>100</v>
      </c>
      <c r="E34" s="23">
        <v>0</v>
      </c>
      <c r="F34" s="13">
        <f>D34*E34</f>
        <v>0</v>
      </c>
      <c r="G34" s="23">
        <v>0</v>
      </c>
      <c r="H34" s="13">
        <f>D34*G34</f>
        <v>0</v>
      </c>
      <c r="I34" s="13">
        <f t="shared" ref="I34:J36" si="6">E34+G34</f>
        <v>0</v>
      </c>
      <c r="J34" s="13">
        <f t="shared" si="6"/>
        <v>0</v>
      </c>
    </row>
    <row r="35" spans="1:10">
      <c r="A35" s="8" t="s">
        <v>108</v>
      </c>
      <c r="B35" s="20" t="s">
        <v>107</v>
      </c>
      <c r="C35" s="8" t="s">
        <v>103</v>
      </c>
      <c r="D35" s="13">
        <v>210</v>
      </c>
      <c r="E35" s="23">
        <v>0</v>
      </c>
      <c r="F35" s="13">
        <f>D35*E35</f>
        <v>0</v>
      </c>
      <c r="G35" s="23">
        <v>0</v>
      </c>
      <c r="H35" s="13">
        <f>D35*G35</f>
        <v>0</v>
      </c>
      <c r="I35" s="13">
        <f t="shared" si="6"/>
        <v>0</v>
      </c>
      <c r="J35" s="13">
        <f t="shared" si="6"/>
        <v>0</v>
      </c>
    </row>
    <row r="36" spans="1:10">
      <c r="A36" s="8" t="s">
        <v>112</v>
      </c>
      <c r="B36" s="20" t="s">
        <v>109</v>
      </c>
      <c r="C36" s="8" t="s">
        <v>103</v>
      </c>
      <c r="D36" s="13">
        <v>30</v>
      </c>
      <c r="E36" s="23">
        <v>0</v>
      </c>
      <c r="F36" s="13">
        <f>D36*E36</f>
        <v>0</v>
      </c>
      <c r="G36" s="23">
        <v>0</v>
      </c>
      <c r="H36" s="13">
        <f>D36*G36</f>
        <v>0</v>
      </c>
      <c r="I36" s="13">
        <f t="shared" si="6"/>
        <v>0</v>
      </c>
      <c r="J36" s="13">
        <f t="shared" si="6"/>
        <v>0</v>
      </c>
    </row>
    <row r="37" spans="1:10">
      <c r="A37" s="14" t="s">
        <v>11</v>
      </c>
      <c r="B37" s="21" t="s">
        <v>110</v>
      </c>
      <c r="C37" s="14" t="s">
        <v>11</v>
      </c>
      <c r="D37" s="15"/>
      <c r="E37" s="26"/>
      <c r="F37" s="15"/>
      <c r="G37" s="15"/>
      <c r="H37" s="15"/>
      <c r="I37" s="15"/>
      <c r="J37" s="15"/>
    </row>
    <row r="38" spans="1:10">
      <c r="A38" s="14" t="s">
        <v>11</v>
      </c>
      <c r="B38" s="21" t="s">
        <v>111</v>
      </c>
      <c r="C38" s="14" t="s">
        <v>11</v>
      </c>
      <c r="D38" s="15"/>
      <c r="E38" s="26"/>
      <c r="F38" s="15"/>
      <c r="G38" s="15"/>
      <c r="H38" s="15"/>
      <c r="I38" s="15"/>
      <c r="J38" s="15"/>
    </row>
    <row r="39" spans="1:10">
      <c r="A39" s="8" t="s">
        <v>116</v>
      </c>
      <c r="B39" s="20" t="s">
        <v>113</v>
      </c>
      <c r="C39" s="8" t="s">
        <v>72</v>
      </c>
      <c r="D39" s="13">
        <v>25</v>
      </c>
      <c r="E39" s="23">
        <v>0</v>
      </c>
      <c r="F39" s="13">
        <f>D39*E39</f>
        <v>0</v>
      </c>
      <c r="G39" s="29"/>
      <c r="H39" s="30"/>
      <c r="I39" s="13">
        <f>E39+G39</f>
        <v>0</v>
      </c>
      <c r="J39" s="13">
        <f>F39+H39</f>
        <v>0</v>
      </c>
    </row>
    <row r="40" spans="1:10">
      <c r="A40" s="14" t="s">
        <v>11</v>
      </c>
      <c r="B40" s="21" t="s">
        <v>114</v>
      </c>
      <c r="C40" s="14" t="s">
        <v>11</v>
      </c>
      <c r="D40" s="15"/>
      <c r="E40" s="26"/>
      <c r="F40" s="15"/>
      <c r="G40" s="15"/>
      <c r="H40" s="15"/>
      <c r="I40" s="15"/>
      <c r="J40" s="15"/>
    </row>
    <row r="41" spans="1:10">
      <c r="A41" s="14" t="s">
        <v>11</v>
      </c>
      <c r="B41" s="21" t="s">
        <v>115</v>
      </c>
      <c r="C41" s="14" t="s">
        <v>11</v>
      </c>
      <c r="D41" s="15"/>
      <c r="E41" s="26"/>
      <c r="F41" s="15"/>
      <c r="G41" s="15"/>
      <c r="H41" s="15"/>
      <c r="I41" s="15"/>
      <c r="J41" s="15"/>
    </row>
    <row r="42" spans="1:10">
      <c r="A42" s="8" t="s">
        <v>119</v>
      </c>
      <c r="B42" s="20" t="s">
        <v>117</v>
      </c>
      <c r="C42" s="8" t="s">
        <v>103</v>
      </c>
      <c r="D42" s="13">
        <v>300</v>
      </c>
      <c r="E42" s="23">
        <v>0</v>
      </c>
      <c r="F42" s="13">
        <f>D42*E42</f>
        <v>0</v>
      </c>
      <c r="G42" s="29"/>
      <c r="H42" s="30"/>
      <c r="I42" s="13">
        <f>E42+G42</f>
        <v>0</v>
      </c>
      <c r="J42" s="13">
        <f>F42+H42</f>
        <v>0</v>
      </c>
    </row>
    <row r="43" spans="1:10">
      <c r="A43" s="14" t="s">
        <v>11</v>
      </c>
      <c r="B43" s="21" t="s">
        <v>118</v>
      </c>
      <c r="C43" s="14" t="s">
        <v>11</v>
      </c>
      <c r="D43" s="15"/>
      <c r="E43" s="26"/>
      <c r="F43" s="15"/>
      <c r="G43" s="15"/>
      <c r="H43" s="15"/>
      <c r="I43" s="15"/>
      <c r="J43" s="15"/>
    </row>
    <row r="44" spans="1:10">
      <c r="A44" s="8" t="s">
        <v>121</v>
      </c>
      <c r="B44" s="20" t="s">
        <v>120</v>
      </c>
      <c r="C44" s="8" t="s">
        <v>72</v>
      </c>
      <c r="D44" s="13">
        <v>15</v>
      </c>
      <c r="E44" s="23">
        <v>0</v>
      </c>
      <c r="F44" s="13">
        <f>D44*E44</f>
        <v>0</v>
      </c>
      <c r="G44" s="23">
        <v>0</v>
      </c>
      <c r="H44" s="13">
        <f>D44*G44</f>
        <v>0</v>
      </c>
      <c r="I44" s="13">
        <f>E44+G44</f>
        <v>0</v>
      </c>
      <c r="J44" s="13">
        <f>F44+H44</f>
        <v>0</v>
      </c>
    </row>
    <row r="45" spans="1:10">
      <c r="A45" s="8" t="s">
        <v>124</v>
      </c>
      <c r="B45" s="20" t="s">
        <v>122</v>
      </c>
      <c r="C45" s="8" t="s">
        <v>72</v>
      </c>
      <c r="D45" s="13">
        <v>15</v>
      </c>
      <c r="E45" s="23">
        <v>0</v>
      </c>
      <c r="F45" s="13">
        <f>D45*E45</f>
        <v>0</v>
      </c>
      <c r="G45" s="29"/>
      <c r="H45" s="30"/>
      <c r="I45" s="13">
        <f>E45+G45</f>
        <v>0</v>
      </c>
      <c r="J45" s="13">
        <f>F45+H45</f>
        <v>0</v>
      </c>
    </row>
    <row r="46" spans="1:10">
      <c r="A46" s="14" t="s">
        <v>11</v>
      </c>
      <c r="B46" s="21" t="s">
        <v>123</v>
      </c>
      <c r="C46" s="14" t="s">
        <v>11</v>
      </c>
      <c r="D46" s="15"/>
      <c r="E46" s="26"/>
      <c r="F46" s="15"/>
      <c r="G46" s="15"/>
      <c r="H46" s="15"/>
      <c r="I46" s="15"/>
      <c r="J46" s="15"/>
    </row>
    <row r="47" spans="1:10">
      <c r="A47" s="8" t="s">
        <v>126</v>
      </c>
      <c r="B47" s="20" t="s">
        <v>125</v>
      </c>
      <c r="C47" s="8" t="s">
        <v>103</v>
      </c>
      <c r="D47" s="13">
        <v>50</v>
      </c>
      <c r="E47" s="23">
        <v>0</v>
      </c>
      <c r="F47" s="13">
        <f>D47*E47</f>
        <v>0</v>
      </c>
      <c r="G47" s="23">
        <v>0</v>
      </c>
      <c r="H47" s="13">
        <f>D47*G47</f>
        <v>0</v>
      </c>
      <c r="I47" s="13">
        <f>E47+G47</f>
        <v>0</v>
      </c>
      <c r="J47" s="13">
        <f>F47+H47</f>
        <v>0</v>
      </c>
    </row>
    <row r="48" spans="1:10">
      <c r="A48" s="8" t="s">
        <v>131</v>
      </c>
      <c r="B48" s="20" t="s">
        <v>127</v>
      </c>
      <c r="C48" s="8" t="s">
        <v>11</v>
      </c>
      <c r="D48" s="13"/>
      <c r="E48" s="25"/>
      <c r="F48" s="23">
        <v>0</v>
      </c>
      <c r="G48" s="13"/>
      <c r="H48" s="13"/>
      <c r="I48" s="13"/>
      <c r="J48" s="13">
        <f>F48+H48</f>
        <v>0</v>
      </c>
    </row>
    <row r="49" spans="1:10">
      <c r="A49" s="6" t="s">
        <v>11</v>
      </c>
      <c r="B49" s="19" t="s">
        <v>128</v>
      </c>
      <c r="C49" s="6" t="s">
        <v>11</v>
      </c>
      <c r="D49" s="12"/>
      <c r="E49" s="12"/>
      <c r="F49" s="12">
        <f>SUM(F15:F48)</f>
        <v>0</v>
      </c>
      <c r="G49" s="12"/>
      <c r="H49" s="12">
        <f>SUM(H15:H48)</f>
        <v>0</v>
      </c>
      <c r="I49" s="12"/>
      <c r="J49" s="12">
        <f>SUM(J15:J48)</f>
        <v>0</v>
      </c>
    </row>
    <row r="50" spans="1:10">
      <c r="A50" s="8" t="s">
        <v>11</v>
      </c>
      <c r="B50" s="20" t="s">
        <v>11</v>
      </c>
      <c r="C50" s="8" t="s">
        <v>11</v>
      </c>
      <c r="D50" s="13"/>
      <c r="E50" s="25"/>
      <c r="F50" s="13"/>
      <c r="G50" s="13"/>
      <c r="H50" s="13"/>
      <c r="I50" s="13"/>
      <c r="J50" s="13"/>
    </row>
    <row r="51" spans="1:10">
      <c r="A51" s="8" t="s">
        <v>11</v>
      </c>
      <c r="B51" s="20" t="s">
        <v>11</v>
      </c>
      <c r="C51" s="8" t="s">
        <v>11</v>
      </c>
      <c r="D51" s="13"/>
      <c r="E51" s="25"/>
      <c r="F51" s="13"/>
      <c r="G51" s="13"/>
      <c r="H51" s="13"/>
      <c r="I51" s="13"/>
      <c r="J51" s="13"/>
    </row>
    <row r="52" spans="1:10">
      <c r="A52" s="6" t="s">
        <v>11</v>
      </c>
      <c r="B52" s="19" t="s">
        <v>129</v>
      </c>
      <c r="C52" s="6" t="s">
        <v>11</v>
      </c>
      <c r="D52" s="12"/>
      <c r="E52" s="12"/>
      <c r="F52" s="12"/>
      <c r="G52" s="12"/>
      <c r="H52" s="12"/>
      <c r="I52" s="12"/>
      <c r="J52" s="12"/>
    </row>
    <row r="53" spans="1:10">
      <c r="A53" s="14" t="s">
        <v>11</v>
      </c>
      <c r="B53" s="21" t="s">
        <v>130</v>
      </c>
      <c r="C53" s="14" t="s">
        <v>11</v>
      </c>
      <c r="D53" s="15"/>
      <c r="E53" s="26"/>
      <c r="F53" s="15"/>
      <c r="G53" s="15"/>
      <c r="H53" s="15"/>
      <c r="I53" s="15"/>
      <c r="J53" s="15"/>
    </row>
    <row r="54" spans="1:10">
      <c r="A54" s="8" t="s">
        <v>133</v>
      </c>
      <c r="B54" s="20" t="s">
        <v>132</v>
      </c>
      <c r="C54" s="8" t="s">
        <v>75</v>
      </c>
      <c r="D54" s="13">
        <v>24</v>
      </c>
      <c r="E54" s="29"/>
      <c r="F54" s="30"/>
      <c r="G54" s="23">
        <v>0</v>
      </c>
      <c r="H54" s="13">
        <f t="shared" ref="H54:H59" si="7">D54*G54</f>
        <v>0</v>
      </c>
      <c r="I54" s="13">
        <f t="shared" ref="I54:J59" si="8">E54+G54</f>
        <v>0</v>
      </c>
      <c r="J54" s="13">
        <f t="shared" si="8"/>
        <v>0</v>
      </c>
    </row>
    <row r="55" spans="1:10">
      <c r="A55" s="8" t="s">
        <v>135</v>
      </c>
      <c r="B55" s="20" t="s">
        <v>134</v>
      </c>
      <c r="C55" s="8" t="s">
        <v>75</v>
      </c>
      <c r="D55" s="13">
        <v>2</v>
      </c>
      <c r="E55" s="23">
        <v>0</v>
      </c>
      <c r="F55" s="13">
        <f t="shared" ref="F55" si="9">D55*E55</f>
        <v>0</v>
      </c>
      <c r="G55" s="23">
        <v>0</v>
      </c>
      <c r="H55" s="13">
        <f t="shared" si="7"/>
        <v>0</v>
      </c>
      <c r="I55" s="13">
        <f t="shared" si="8"/>
        <v>0</v>
      </c>
      <c r="J55" s="13">
        <f t="shared" si="8"/>
        <v>0</v>
      </c>
    </row>
    <row r="56" spans="1:10">
      <c r="A56" s="8" t="s">
        <v>137</v>
      </c>
      <c r="B56" s="20" t="s">
        <v>136</v>
      </c>
      <c r="C56" s="8" t="s">
        <v>75</v>
      </c>
      <c r="D56" s="13">
        <v>8</v>
      </c>
      <c r="E56" s="29"/>
      <c r="F56" s="30"/>
      <c r="G56" s="23">
        <v>0</v>
      </c>
      <c r="H56" s="13">
        <f t="shared" si="7"/>
        <v>0</v>
      </c>
      <c r="I56" s="13">
        <f t="shared" si="8"/>
        <v>0</v>
      </c>
      <c r="J56" s="13">
        <f t="shared" si="8"/>
        <v>0</v>
      </c>
    </row>
    <row r="57" spans="1:10">
      <c r="A57" s="8" t="s">
        <v>139</v>
      </c>
      <c r="B57" s="20" t="s">
        <v>138</v>
      </c>
      <c r="C57" s="8" t="s">
        <v>75</v>
      </c>
      <c r="D57" s="13">
        <v>2</v>
      </c>
      <c r="E57" s="29"/>
      <c r="F57" s="30"/>
      <c r="G57" s="23">
        <v>0</v>
      </c>
      <c r="H57" s="13">
        <f t="shared" si="7"/>
        <v>0</v>
      </c>
      <c r="I57" s="13">
        <f t="shared" si="8"/>
        <v>0</v>
      </c>
      <c r="J57" s="13">
        <f t="shared" si="8"/>
        <v>0</v>
      </c>
    </row>
    <row r="58" spans="1:10">
      <c r="A58" s="8" t="s">
        <v>141</v>
      </c>
      <c r="B58" s="20" t="s">
        <v>140</v>
      </c>
      <c r="C58" s="8" t="s">
        <v>75</v>
      </c>
      <c r="D58" s="13">
        <v>1</v>
      </c>
      <c r="E58" s="29"/>
      <c r="F58" s="30"/>
      <c r="G58" s="23">
        <v>0</v>
      </c>
      <c r="H58" s="13">
        <f t="shared" si="7"/>
        <v>0</v>
      </c>
      <c r="I58" s="13">
        <f t="shared" si="8"/>
        <v>0</v>
      </c>
      <c r="J58" s="13">
        <f t="shared" si="8"/>
        <v>0</v>
      </c>
    </row>
    <row r="59" spans="1:10">
      <c r="A59" s="8" t="s">
        <v>145</v>
      </c>
      <c r="B59" s="20" t="s">
        <v>142</v>
      </c>
      <c r="C59" s="8" t="s">
        <v>75</v>
      </c>
      <c r="D59" s="13">
        <v>4</v>
      </c>
      <c r="E59" s="29"/>
      <c r="F59" s="30"/>
      <c r="G59" s="23">
        <v>0</v>
      </c>
      <c r="H59" s="13">
        <f t="shared" si="7"/>
        <v>0</v>
      </c>
      <c r="I59" s="13">
        <f t="shared" si="8"/>
        <v>0</v>
      </c>
      <c r="J59" s="13">
        <f t="shared" si="8"/>
        <v>0</v>
      </c>
    </row>
    <row r="60" spans="1:10">
      <c r="A60" s="14" t="s">
        <v>11</v>
      </c>
      <c r="B60" s="21" t="s">
        <v>143</v>
      </c>
      <c r="C60" s="14" t="s">
        <v>11</v>
      </c>
      <c r="D60" s="15"/>
      <c r="E60" s="26"/>
      <c r="F60" s="15"/>
      <c r="G60" s="15"/>
      <c r="H60" s="15"/>
      <c r="I60" s="15"/>
      <c r="J60" s="15"/>
    </row>
    <row r="61" spans="1:10">
      <c r="A61" s="14" t="s">
        <v>11</v>
      </c>
      <c r="B61" s="21" t="s">
        <v>144</v>
      </c>
      <c r="C61" s="14" t="s">
        <v>11</v>
      </c>
      <c r="D61" s="15"/>
      <c r="E61" s="26"/>
      <c r="F61" s="15"/>
      <c r="G61" s="15"/>
      <c r="H61" s="15"/>
      <c r="I61" s="15"/>
      <c r="J61" s="15"/>
    </row>
    <row r="62" spans="1:10">
      <c r="A62" s="8" t="s">
        <v>147</v>
      </c>
      <c r="B62" s="20" t="s">
        <v>146</v>
      </c>
      <c r="C62" s="8" t="s">
        <v>75</v>
      </c>
      <c r="D62" s="13">
        <v>8</v>
      </c>
      <c r="E62" s="29"/>
      <c r="F62" s="30"/>
      <c r="G62" s="23">
        <v>0</v>
      </c>
      <c r="H62" s="13">
        <f>D62*G62</f>
        <v>0</v>
      </c>
      <c r="I62" s="13">
        <f t="shared" ref="I62:J64" si="10">E62+G62</f>
        <v>0</v>
      </c>
      <c r="J62" s="13">
        <f t="shared" si="10"/>
        <v>0</v>
      </c>
    </row>
    <row r="63" spans="1:10">
      <c r="A63" s="8" t="s">
        <v>149</v>
      </c>
      <c r="B63" s="20" t="s">
        <v>148</v>
      </c>
      <c r="C63" s="8" t="s">
        <v>72</v>
      </c>
      <c r="D63" s="13">
        <v>1</v>
      </c>
      <c r="E63" s="23">
        <v>0</v>
      </c>
      <c r="F63" s="13">
        <f>D63*E63</f>
        <v>0</v>
      </c>
      <c r="G63" s="30"/>
      <c r="H63" s="30"/>
      <c r="I63" s="13">
        <f t="shared" si="10"/>
        <v>0</v>
      </c>
      <c r="J63" s="13">
        <f t="shared" si="10"/>
        <v>0</v>
      </c>
    </row>
    <row r="64" spans="1:10">
      <c r="A64" s="8" t="s">
        <v>184</v>
      </c>
      <c r="B64" s="20" t="s">
        <v>150</v>
      </c>
      <c r="C64" s="8" t="s">
        <v>72</v>
      </c>
      <c r="D64" s="13">
        <v>1</v>
      </c>
      <c r="E64" s="23">
        <v>0</v>
      </c>
      <c r="F64" s="13">
        <f>D64*E64</f>
        <v>0</v>
      </c>
      <c r="G64" s="30"/>
      <c r="H64" s="30"/>
      <c r="I64" s="13">
        <f t="shared" si="10"/>
        <v>0</v>
      </c>
      <c r="J64" s="13">
        <f t="shared" si="10"/>
        <v>0</v>
      </c>
    </row>
    <row r="65" spans="1:10">
      <c r="A65" s="6" t="s">
        <v>11</v>
      </c>
      <c r="B65" s="19" t="s">
        <v>151</v>
      </c>
      <c r="C65" s="6" t="s">
        <v>11</v>
      </c>
      <c r="D65" s="6"/>
      <c r="E65" s="6"/>
      <c r="F65" s="12">
        <f>SUM(F53:F64)</f>
        <v>0</v>
      </c>
      <c r="G65" s="12"/>
      <c r="H65" s="12">
        <f>SUM(H53:H64)</f>
        <v>0</v>
      </c>
      <c r="I65" s="12"/>
      <c r="J65" s="12">
        <f>SUM(J53:J64)</f>
        <v>0</v>
      </c>
    </row>
    <row r="66" spans="1:10">
      <c r="A66" s="8" t="s">
        <v>11</v>
      </c>
      <c r="B66" s="20" t="s">
        <v>11</v>
      </c>
      <c r="C66" s="8" t="s">
        <v>11</v>
      </c>
      <c r="D66" s="13"/>
      <c r="E66" s="25"/>
      <c r="F66" s="13"/>
      <c r="G66" s="13"/>
      <c r="H66" s="13"/>
      <c r="I66" s="13"/>
      <c r="J66" s="13"/>
    </row>
    <row r="67" spans="1:10">
      <c r="E67" s="27"/>
    </row>
    <row r="68" spans="1:10">
      <c r="E68" s="27"/>
    </row>
    <row r="69" spans="1:10">
      <c r="E69" s="27"/>
    </row>
    <row r="70" spans="1:10">
      <c r="E70" s="27"/>
    </row>
    <row r="71" spans="1:10">
      <c r="E71" s="27"/>
    </row>
    <row r="72" spans="1:10">
      <c r="E72" s="27"/>
    </row>
    <row r="73" spans="1:10">
      <c r="E73" s="27"/>
    </row>
    <row r="74" spans="1:10">
      <c r="E74" s="27"/>
    </row>
    <row r="75" spans="1:10">
      <c r="E75" s="27"/>
    </row>
    <row r="76" spans="1:10">
      <c r="E76" s="27"/>
    </row>
    <row r="77" spans="1:10">
      <c r="E77" s="27"/>
    </row>
    <row r="78" spans="1:10">
      <c r="E78" s="27"/>
    </row>
    <row r="79" spans="1:10">
      <c r="E79" s="27"/>
    </row>
    <row r="80" spans="1:10">
      <c r="E80" s="27"/>
    </row>
    <row r="81" spans="5:5">
      <c r="E81" s="27"/>
    </row>
    <row r="82" spans="5:5">
      <c r="E82" s="27"/>
    </row>
    <row r="83" spans="5:5">
      <c r="E83" s="27"/>
    </row>
    <row r="84" spans="5:5">
      <c r="E84" s="27"/>
    </row>
    <row r="85" spans="5:5">
      <c r="E85" s="27"/>
    </row>
    <row r="86" spans="5:5">
      <c r="E86" s="27"/>
    </row>
    <row r="87" spans="5:5">
      <c r="E87" s="27"/>
    </row>
    <row r="88" spans="5:5">
      <c r="E88" s="27"/>
    </row>
    <row r="89" spans="5:5">
      <c r="E89" s="27"/>
    </row>
    <row r="90" spans="5:5">
      <c r="E90" s="27"/>
    </row>
    <row r="91" spans="5:5">
      <c r="E91" s="27"/>
    </row>
    <row r="92" spans="5:5">
      <c r="E92" s="27"/>
    </row>
    <row r="93" spans="5:5">
      <c r="E93" s="27"/>
    </row>
    <row r="94" spans="5:5">
      <c r="E94" s="27"/>
    </row>
    <row r="95" spans="5:5">
      <c r="E95" s="27"/>
    </row>
    <row r="96" spans="5:5">
      <c r="E96" s="27"/>
    </row>
    <row r="97" spans="5:5">
      <c r="E97" s="27"/>
    </row>
    <row r="98" spans="5:5">
      <c r="E98" s="27"/>
    </row>
    <row r="99" spans="5:5">
      <c r="E99" s="27"/>
    </row>
    <row r="100" spans="5:5">
      <c r="E100" s="27"/>
    </row>
    <row r="101" spans="5:5">
      <c r="E101" s="27"/>
    </row>
    <row r="102" spans="5:5">
      <c r="E102" s="27"/>
    </row>
    <row r="103" spans="5:5">
      <c r="E103" s="27"/>
    </row>
    <row r="104" spans="5:5">
      <c r="E104" s="27"/>
    </row>
    <row r="105" spans="5:5">
      <c r="E105" s="27"/>
    </row>
    <row r="106" spans="5:5">
      <c r="E106" s="27"/>
    </row>
    <row r="107" spans="5:5">
      <c r="E107" s="27"/>
    </row>
    <row r="108" spans="5:5">
      <c r="E108" s="27"/>
    </row>
    <row r="109" spans="5:5">
      <c r="E109" s="27"/>
    </row>
    <row r="110" spans="5:5">
      <c r="E110" s="27"/>
    </row>
    <row r="111" spans="5:5">
      <c r="E111" s="27"/>
    </row>
    <row r="112" spans="5:5">
      <c r="E112" s="27"/>
    </row>
    <row r="113" spans="5:5">
      <c r="E113" s="27"/>
    </row>
    <row r="114" spans="5:5">
      <c r="E114" s="27"/>
    </row>
    <row r="115" spans="5:5">
      <c r="E115" s="27"/>
    </row>
    <row r="116" spans="5:5">
      <c r="E116" s="27"/>
    </row>
    <row r="117" spans="5:5">
      <c r="E117" s="27"/>
    </row>
    <row r="118" spans="5:5">
      <c r="E118" s="27"/>
    </row>
    <row r="119" spans="5:5">
      <c r="E119" s="27"/>
    </row>
    <row r="120" spans="5:5">
      <c r="E120" s="27"/>
    </row>
    <row r="121" spans="5:5">
      <c r="E121" s="27"/>
    </row>
    <row r="122" spans="5:5">
      <c r="E122" s="27"/>
    </row>
    <row r="123" spans="5:5">
      <c r="E123" s="27"/>
    </row>
    <row r="124" spans="5:5">
      <c r="E124" s="27"/>
    </row>
    <row r="125" spans="5:5">
      <c r="E125" s="27"/>
    </row>
    <row r="126" spans="5:5">
      <c r="E126" s="27"/>
    </row>
    <row r="127" spans="5:5">
      <c r="E127" s="27"/>
    </row>
    <row r="128" spans="5:5">
      <c r="E128" s="27"/>
    </row>
    <row r="129" spans="5:5">
      <c r="E129" s="27"/>
    </row>
    <row r="130" spans="5:5">
      <c r="E130" s="27"/>
    </row>
    <row r="131" spans="5:5">
      <c r="E131" s="27"/>
    </row>
    <row r="132" spans="5:5">
      <c r="E132" s="27"/>
    </row>
    <row r="133" spans="5:5">
      <c r="E133" s="27"/>
    </row>
    <row r="134" spans="5:5">
      <c r="E134" s="27"/>
    </row>
    <row r="135" spans="5:5">
      <c r="E135" s="27"/>
    </row>
    <row r="136" spans="5:5">
      <c r="E136" s="27"/>
    </row>
    <row r="137" spans="5:5">
      <c r="E137" s="27"/>
    </row>
    <row r="138" spans="5:5">
      <c r="E138" s="27"/>
    </row>
    <row r="139" spans="5:5">
      <c r="E139" s="27"/>
    </row>
    <row r="140" spans="5:5">
      <c r="E140" s="27"/>
    </row>
    <row r="141" spans="5:5">
      <c r="E141" s="27"/>
    </row>
    <row r="142" spans="5:5">
      <c r="E142" s="27"/>
    </row>
    <row r="143" spans="5:5">
      <c r="E143" s="27"/>
    </row>
    <row r="144" spans="5:5">
      <c r="E144" s="27"/>
    </row>
    <row r="145" spans="5:5">
      <c r="E145" s="27"/>
    </row>
    <row r="146" spans="5:5">
      <c r="E146" s="27"/>
    </row>
    <row r="147" spans="5:5">
      <c r="E147" s="27"/>
    </row>
    <row r="148" spans="5:5">
      <c r="E148" s="27"/>
    </row>
    <row r="149" spans="5:5">
      <c r="E149" s="27"/>
    </row>
    <row r="150" spans="5:5">
      <c r="E150" s="27"/>
    </row>
    <row r="151" spans="5:5">
      <c r="E151" s="27"/>
    </row>
    <row r="152" spans="5:5">
      <c r="E152" s="27"/>
    </row>
    <row r="153" spans="5:5">
      <c r="E153" s="27"/>
    </row>
    <row r="154" spans="5:5">
      <c r="E154" s="27"/>
    </row>
    <row r="155" spans="5:5">
      <c r="E155" s="27"/>
    </row>
    <row r="156" spans="5:5">
      <c r="E156" s="27"/>
    </row>
    <row r="157" spans="5:5">
      <c r="E157" s="27"/>
    </row>
    <row r="158" spans="5:5">
      <c r="E158" s="27"/>
    </row>
    <row r="159" spans="5:5">
      <c r="E159" s="27"/>
    </row>
    <row r="160" spans="5:5">
      <c r="E160" s="27"/>
    </row>
    <row r="161" spans="5:5">
      <c r="E161" s="27"/>
    </row>
    <row r="162" spans="5:5">
      <c r="E162" s="27"/>
    </row>
    <row r="163" spans="5:5">
      <c r="E163" s="27"/>
    </row>
    <row r="164" spans="5:5">
      <c r="E164" s="27"/>
    </row>
    <row r="165" spans="5:5">
      <c r="E165" s="27"/>
    </row>
    <row r="166" spans="5:5">
      <c r="E166" s="27"/>
    </row>
    <row r="167" spans="5:5">
      <c r="E167" s="27"/>
    </row>
    <row r="168" spans="5:5">
      <c r="E168" s="27"/>
    </row>
    <row r="169" spans="5:5">
      <c r="E169" s="27"/>
    </row>
    <row r="170" spans="5:5">
      <c r="E170" s="27"/>
    </row>
    <row r="171" spans="5:5">
      <c r="E171" s="27"/>
    </row>
    <row r="172" spans="5:5">
      <c r="E172" s="27"/>
    </row>
    <row r="173" spans="5:5">
      <c r="E173" s="27"/>
    </row>
    <row r="174" spans="5:5">
      <c r="E174" s="27"/>
    </row>
    <row r="175" spans="5:5">
      <c r="E175" s="27"/>
    </row>
    <row r="176" spans="5:5">
      <c r="E176" s="27"/>
    </row>
    <row r="177" spans="5:5">
      <c r="E177" s="27"/>
    </row>
    <row r="178" spans="5:5">
      <c r="E178" s="27"/>
    </row>
    <row r="179" spans="5:5">
      <c r="E179" s="27"/>
    </row>
    <row r="180" spans="5:5">
      <c r="E180" s="27"/>
    </row>
    <row r="181" spans="5:5">
      <c r="E181" s="27"/>
    </row>
    <row r="182" spans="5:5">
      <c r="E182" s="27"/>
    </row>
    <row r="183" spans="5:5">
      <c r="E183" s="27"/>
    </row>
    <row r="184" spans="5:5">
      <c r="E184" s="27"/>
    </row>
    <row r="185" spans="5:5">
      <c r="E185" s="27"/>
    </row>
    <row r="186" spans="5:5">
      <c r="E186" s="27"/>
    </row>
    <row r="187" spans="5:5">
      <c r="E187" s="27"/>
    </row>
    <row r="188" spans="5:5">
      <c r="E188" s="27"/>
    </row>
    <row r="189" spans="5:5">
      <c r="E189" s="27"/>
    </row>
    <row r="190" spans="5:5">
      <c r="E190" s="27"/>
    </row>
    <row r="191" spans="5:5">
      <c r="E191" s="27"/>
    </row>
    <row r="192" spans="5:5">
      <c r="E192" s="27"/>
    </row>
    <row r="193" spans="5:5">
      <c r="E193" s="27"/>
    </row>
    <row r="194" spans="5:5">
      <c r="E194" s="27"/>
    </row>
    <row r="195" spans="5:5">
      <c r="E195" s="27"/>
    </row>
    <row r="196" spans="5:5">
      <c r="E196" s="27"/>
    </row>
    <row r="197" spans="5:5">
      <c r="E197" s="27"/>
    </row>
    <row r="198" spans="5:5">
      <c r="E198" s="27"/>
    </row>
    <row r="199" spans="5:5">
      <c r="E199" s="27"/>
    </row>
    <row r="200" spans="5:5">
      <c r="E200" s="27"/>
    </row>
    <row r="201" spans="5:5">
      <c r="E201" s="27"/>
    </row>
    <row r="202" spans="5:5">
      <c r="E202" s="27"/>
    </row>
    <row r="203" spans="5:5">
      <c r="E203" s="27"/>
    </row>
    <row r="204" spans="5:5">
      <c r="E204" s="27"/>
    </row>
    <row r="205" spans="5:5">
      <c r="E205" s="27"/>
    </row>
    <row r="206" spans="5:5">
      <c r="E206" s="27"/>
    </row>
    <row r="207" spans="5:5">
      <c r="E207" s="27"/>
    </row>
    <row r="208" spans="5:5">
      <c r="E208" s="27"/>
    </row>
    <row r="209" spans="5:5">
      <c r="E209" s="27"/>
    </row>
    <row r="210" spans="5:5">
      <c r="E210" s="27"/>
    </row>
    <row r="211" spans="5:5">
      <c r="E211" s="27"/>
    </row>
    <row r="212" spans="5:5">
      <c r="E212" s="27"/>
    </row>
    <row r="213" spans="5:5">
      <c r="E213" s="27"/>
    </row>
    <row r="214" spans="5:5">
      <c r="E214" s="27"/>
    </row>
    <row r="215" spans="5:5">
      <c r="E215" s="27"/>
    </row>
    <row r="216" spans="5:5">
      <c r="E216" s="27"/>
    </row>
    <row r="217" spans="5:5">
      <c r="E217" s="27"/>
    </row>
    <row r="218" spans="5:5">
      <c r="E218" s="27"/>
    </row>
    <row r="219" spans="5:5">
      <c r="E219" s="27"/>
    </row>
    <row r="220" spans="5:5">
      <c r="E220" s="27"/>
    </row>
    <row r="221" spans="5:5">
      <c r="E221" s="27"/>
    </row>
    <row r="222" spans="5:5">
      <c r="E222" s="27"/>
    </row>
    <row r="223" spans="5:5">
      <c r="E223" s="27"/>
    </row>
    <row r="224" spans="5:5">
      <c r="E224" s="27"/>
    </row>
    <row r="225" spans="5:5">
      <c r="E225" s="27"/>
    </row>
    <row r="226" spans="5:5">
      <c r="E226" s="27"/>
    </row>
    <row r="227" spans="5:5">
      <c r="E227" s="27"/>
    </row>
    <row r="228" spans="5:5">
      <c r="E228" s="27"/>
    </row>
    <row r="229" spans="5:5">
      <c r="E229" s="27"/>
    </row>
    <row r="230" spans="5:5">
      <c r="E230" s="27"/>
    </row>
    <row r="231" spans="5:5">
      <c r="E231" s="27"/>
    </row>
    <row r="232" spans="5:5">
      <c r="E232" s="27"/>
    </row>
    <row r="233" spans="5:5">
      <c r="E233" s="27"/>
    </row>
    <row r="234" spans="5:5">
      <c r="E234" s="27"/>
    </row>
    <row r="235" spans="5:5">
      <c r="E235" s="27"/>
    </row>
    <row r="236" spans="5:5">
      <c r="E236" s="27"/>
    </row>
    <row r="237" spans="5:5">
      <c r="E237" s="27"/>
    </row>
    <row r="238" spans="5:5">
      <c r="E238" s="27"/>
    </row>
    <row r="239" spans="5:5">
      <c r="E239" s="27"/>
    </row>
    <row r="240" spans="5:5">
      <c r="E240" s="27"/>
    </row>
    <row r="241" spans="5:5">
      <c r="E241" s="27"/>
    </row>
    <row r="242" spans="5:5">
      <c r="E242" s="27"/>
    </row>
    <row r="243" spans="5:5">
      <c r="E243" s="27"/>
    </row>
    <row r="244" spans="5:5">
      <c r="E244" s="27"/>
    </row>
    <row r="245" spans="5:5">
      <c r="E245" s="27"/>
    </row>
    <row r="246" spans="5:5">
      <c r="E246" s="27"/>
    </row>
    <row r="247" spans="5:5">
      <c r="E247" s="27"/>
    </row>
    <row r="248" spans="5:5">
      <c r="E248" s="27"/>
    </row>
    <row r="249" spans="5:5">
      <c r="E249" s="27"/>
    </row>
    <row r="250" spans="5:5">
      <c r="E250" s="27"/>
    </row>
    <row r="251" spans="5:5">
      <c r="E251" s="27"/>
    </row>
    <row r="252" spans="5:5">
      <c r="E252" s="27"/>
    </row>
    <row r="253" spans="5:5">
      <c r="E253" s="27"/>
    </row>
    <row r="254" spans="5:5">
      <c r="E254" s="27"/>
    </row>
    <row r="255" spans="5:5">
      <c r="E255" s="27"/>
    </row>
    <row r="256" spans="5:5">
      <c r="E256" s="27"/>
    </row>
    <row r="257" spans="5:5">
      <c r="E257" s="27"/>
    </row>
    <row r="258" spans="5:5">
      <c r="E258" s="27"/>
    </row>
    <row r="259" spans="5:5">
      <c r="E259" s="27"/>
    </row>
    <row r="260" spans="5:5">
      <c r="E260" s="27"/>
    </row>
    <row r="261" spans="5:5">
      <c r="E261" s="27"/>
    </row>
    <row r="262" spans="5:5">
      <c r="E262" s="27"/>
    </row>
    <row r="263" spans="5:5">
      <c r="E263" s="27"/>
    </row>
    <row r="264" spans="5:5">
      <c r="E264" s="27"/>
    </row>
    <row r="265" spans="5:5">
      <c r="E265" s="27"/>
    </row>
    <row r="266" spans="5:5">
      <c r="E266" s="27"/>
    </row>
    <row r="267" spans="5:5">
      <c r="E267" s="27"/>
    </row>
    <row r="268" spans="5:5">
      <c r="E268" s="27"/>
    </row>
    <row r="269" spans="5:5">
      <c r="E269" s="27"/>
    </row>
    <row r="270" spans="5:5">
      <c r="E270" s="27"/>
    </row>
    <row r="271" spans="5:5">
      <c r="E271" s="27"/>
    </row>
    <row r="272" spans="5:5">
      <c r="E272" s="27"/>
    </row>
    <row r="273" spans="5:5">
      <c r="E273" s="27"/>
    </row>
    <row r="274" spans="5:5">
      <c r="E274" s="27"/>
    </row>
    <row r="275" spans="5:5">
      <c r="E275" s="27"/>
    </row>
    <row r="276" spans="5:5">
      <c r="E276" s="27"/>
    </row>
    <row r="277" spans="5:5">
      <c r="E277" s="27"/>
    </row>
    <row r="278" spans="5:5">
      <c r="E278" s="27"/>
    </row>
    <row r="279" spans="5:5">
      <c r="E279" s="27"/>
    </row>
    <row r="280" spans="5:5">
      <c r="E280" s="27"/>
    </row>
    <row r="281" spans="5:5">
      <c r="E281" s="27"/>
    </row>
    <row r="282" spans="5:5">
      <c r="E282" s="27"/>
    </row>
    <row r="283" spans="5:5">
      <c r="E283" s="27"/>
    </row>
    <row r="284" spans="5:5">
      <c r="E284" s="27"/>
    </row>
    <row r="285" spans="5:5">
      <c r="E285" s="27"/>
    </row>
    <row r="286" spans="5:5">
      <c r="E286" s="27"/>
    </row>
    <row r="287" spans="5:5">
      <c r="E287" s="27"/>
    </row>
    <row r="288" spans="5:5">
      <c r="E288" s="27"/>
    </row>
    <row r="289" spans="5:5">
      <c r="E289" s="27"/>
    </row>
    <row r="290" spans="5:5">
      <c r="E290" s="27"/>
    </row>
    <row r="291" spans="5:5">
      <c r="E291" s="27"/>
    </row>
    <row r="292" spans="5:5">
      <c r="E292" s="27"/>
    </row>
    <row r="293" spans="5:5">
      <c r="E293" s="27"/>
    </row>
    <row r="294" spans="5:5">
      <c r="E294" s="27"/>
    </row>
    <row r="295" spans="5:5">
      <c r="E295" s="27"/>
    </row>
    <row r="296" spans="5:5">
      <c r="E296" s="27"/>
    </row>
    <row r="297" spans="5:5">
      <c r="E297" s="27"/>
    </row>
    <row r="298" spans="5:5">
      <c r="E298" s="27"/>
    </row>
    <row r="299" spans="5:5">
      <c r="E299" s="27"/>
    </row>
    <row r="300" spans="5:5">
      <c r="E300" s="27"/>
    </row>
    <row r="301" spans="5:5">
      <c r="E301" s="27"/>
    </row>
    <row r="302" spans="5:5">
      <c r="E302" s="27"/>
    </row>
    <row r="303" spans="5:5">
      <c r="E303" s="27"/>
    </row>
    <row r="304" spans="5:5">
      <c r="E304" s="27"/>
    </row>
    <row r="305" spans="5:5">
      <c r="E305" s="27"/>
    </row>
    <row r="306" spans="5:5">
      <c r="E306" s="27"/>
    </row>
    <row r="307" spans="5:5">
      <c r="E307" s="27"/>
    </row>
    <row r="308" spans="5:5">
      <c r="E308" s="27"/>
    </row>
    <row r="309" spans="5:5">
      <c r="E309" s="27"/>
    </row>
    <row r="310" spans="5:5">
      <c r="E310" s="27"/>
    </row>
    <row r="311" spans="5:5">
      <c r="E311" s="27"/>
    </row>
    <row r="312" spans="5:5">
      <c r="E312" s="27"/>
    </row>
    <row r="313" spans="5:5">
      <c r="E313" s="27"/>
    </row>
    <row r="314" spans="5:5">
      <c r="E314" s="27"/>
    </row>
    <row r="315" spans="5:5">
      <c r="E315" s="27"/>
    </row>
    <row r="316" spans="5:5">
      <c r="E316" s="27"/>
    </row>
    <row r="317" spans="5:5">
      <c r="E317" s="27"/>
    </row>
    <row r="318" spans="5:5">
      <c r="E318" s="27"/>
    </row>
    <row r="319" spans="5:5">
      <c r="E319" s="27"/>
    </row>
    <row r="320" spans="5:5">
      <c r="E320" s="27"/>
    </row>
    <row r="321" spans="5:5">
      <c r="E321" s="27"/>
    </row>
    <row r="322" spans="5:5">
      <c r="E322" s="27"/>
    </row>
    <row r="323" spans="5:5">
      <c r="E323" s="27"/>
    </row>
    <row r="324" spans="5:5">
      <c r="E324" s="27"/>
    </row>
    <row r="325" spans="5:5">
      <c r="E325" s="27"/>
    </row>
    <row r="326" spans="5:5">
      <c r="E326" s="27"/>
    </row>
    <row r="327" spans="5:5">
      <c r="E327" s="27"/>
    </row>
    <row r="328" spans="5:5">
      <c r="E328" s="27"/>
    </row>
    <row r="329" spans="5:5">
      <c r="E329" s="27"/>
    </row>
    <row r="330" spans="5:5">
      <c r="E330" s="27"/>
    </row>
    <row r="331" spans="5:5">
      <c r="E331" s="27"/>
    </row>
    <row r="332" spans="5:5">
      <c r="E332" s="27"/>
    </row>
    <row r="333" spans="5:5">
      <c r="E333" s="27"/>
    </row>
    <row r="334" spans="5:5">
      <c r="E334" s="27"/>
    </row>
    <row r="335" spans="5:5">
      <c r="E335" s="27"/>
    </row>
    <row r="336" spans="5:5">
      <c r="E336" s="27"/>
    </row>
    <row r="337" spans="5:5">
      <c r="E337" s="27"/>
    </row>
    <row r="338" spans="5:5">
      <c r="E338" s="27"/>
    </row>
    <row r="339" spans="5:5">
      <c r="E339" s="27"/>
    </row>
    <row r="340" spans="5:5">
      <c r="E340" s="27"/>
    </row>
    <row r="341" spans="5:5">
      <c r="E341" s="27"/>
    </row>
    <row r="342" spans="5:5">
      <c r="E342" s="27"/>
    </row>
    <row r="343" spans="5:5">
      <c r="E343" s="27"/>
    </row>
    <row r="344" spans="5:5">
      <c r="E344" s="27"/>
    </row>
    <row r="345" spans="5:5">
      <c r="E345" s="27"/>
    </row>
    <row r="346" spans="5:5">
      <c r="E346" s="27"/>
    </row>
    <row r="347" spans="5:5">
      <c r="E347" s="27"/>
    </row>
    <row r="348" spans="5:5">
      <c r="E348" s="27"/>
    </row>
    <row r="349" spans="5:5">
      <c r="E349" s="27"/>
    </row>
    <row r="350" spans="5:5">
      <c r="E350" s="27"/>
    </row>
    <row r="351" spans="5:5">
      <c r="E351" s="27"/>
    </row>
    <row r="352" spans="5:5">
      <c r="E352" s="27"/>
    </row>
    <row r="353" spans="5:5">
      <c r="E353" s="27"/>
    </row>
    <row r="354" spans="5:5">
      <c r="E354" s="27"/>
    </row>
    <row r="355" spans="5:5">
      <c r="E355" s="27"/>
    </row>
    <row r="356" spans="5:5">
      <c r="E356" s="27"/>
    </row>
    <row r="357" spans="5:5">
      <c r="E357" s="27"/>
    </row>
    <row r="358" spans="5:5">
      <c r="E358" s="27"/>
    </row>
    <row r="359" spans="5:5">
      <c r="E359" s="27"/>
    </row>
    <row r="360" spans="5:5">
      <c r="E360" s="27"/>
    </row>
    <row r="361" spans="5:5">
      <c r="E361" s="27"/>
    </row>
    <row r="362" spans="5:5">
      <c r="E362" s="27"/>
    </row>
    <row r="363" spans="5:5">
      <c r="E363" s="27"/>
    </row>
    <row r="364" spans="5:5">
      <c r="E364" s="27"/>
    </row>
    <row r="365" spans="5:5">
      <c r="E365" s="27"/>
    </row>
    <row r="366" spans="5:5">
      <c r="E366" s="27"/>
    </row>
    <row r="367" spans="5:5">
      <c r="E367" s="27"/>
    </row>
    <row r="368" spans="5:5">
      <c r="E368" s="27"/>
    </row>
    <row r="369" spans="5:5">
      <c r="E369" s="27"/>
    </row>
    <row r="370" spans="5:5">
      <c r="E370" s="27"/>
    </row>
    <row r="371" spans="5:5">
      <c r="E371" s="27"/>
    </row>
    <row r="372" spans="5:5">
      <c r="E372" s="27"/>
    </row>
    <row r="373" spans="5:5">
      <c r="E373" s="27"/>
    </row>
    <row r="374" spans="5:5">
      <c r="E374" s="27"/>
    </row>
    <row r="375" spans="5:5">
      <c r="E375" s="27"/>
    </row>
    <row r="376" spans="5:5">
      <c r="E376" s="27"/>
    </row>
    <row r="377" spans="5:5">
      <c r="E377" s="27"/>
    </row>
    <row r="378" spans="5:5">
      <c r="E378" s="27"/>
    </row>
    <row r="379" spans="5:5">
      <c r="E379" s="27"/>
    </row>
    <row r="380" spans="5:5">
      <c r="E380" s="27"/>
    </row>
    <row r="381" spans="5:5">
      <c r="E381" s="27"/>
    </row>
    <row r="382" spans="5:5">
      <c r="E382" s="27"/>
    </row>
    <row r="383" spans="5:5">
      <c r="E383" s="27"/>
    </row>
    <row r="384" spans="5:5">
      <c r="E384" s="27"/>
    </row>
    <row r="385" spans="5:5">
      <c r="E385" s="27"/>
    </row>
    <row r="386" spans="5:5">
      <c r="E386" s="27"/>
    </row>
    <row r="387" spans="5:5">
      <c r="E387" s="27"/>
    </row>
    <row r="388" spans="5:5">
      <c r="E388" s="27"/>
    </row>
    <row r="389" spans="5:5">
      <c r="E389" s="27"/>
    </row>
    <row r="390" spans="5:5">
      <c r="E390" s="27"/>
    </row>
    <row r="391" spans="5:5">
      <c r="E391" s="27"/>
    </row>
    <row r="392" spans="5:5">
      <c r="E392" s="27"/>
    </row>
    <row r="393" spans="5:5">
      <c r="E393" s="27"/>
    </row>
    <row r="394" spans="5:5">
      <c r="E394" s="27"/>
    </row>
    <row r="395" spans="5:5">
      <c r="E395" s="27"/>
    </row>
    <row r="396" spans="5:5">
      <c r="E396" s="27"/>
    </row>
    <row r="397" spans="5:5">
      <c r="E397" s="27"/>
    </row>
    <row r="398" spans="5:5">
      <c r="E398" s="27"/>
    </row>
    <row r="399" spans="5:5">
      <c r="E399" s="27"/>
    </row>
    <row r="400" spans="5:5">
      <c r="E400" s="27"/>
    </row>
    <row r="401" spans="5:5">
      <c r="E401" s="27"/>
    </row>
    <row r="402" spans="5:5">
      <c r="E402" s="27"/>
    </row>
    <row r="403" spans="5:5">
      <c r="E403" s="27"/>
    </row>
    <row r="404" spans="5:5">
      <c r="E404" s="27"/>
    </row>
    <row r="405" spans="5:5">
      <c r="E405" s="27"/>
    </row>
    <row r="406" spans="5:5">
      <c r="E406" s="27"/>
    </row>
    <row r="407" spans="5:5">
      <c r="E407" s="27"/>
    </row>
    <row r="408" spans="5:5">
      <c r="E408" s="27"/>
    </row>
    <row r="409" spans="5:5">
      <c r="E409" s="27"/>
    </row>
    <row r="410" spans="5:5">
      <c r="E410" s="27"/>
    </row>
    <row r="411" spans="5:5">
      <c r="E411" s="27"/>
    </row>
    <row r="412" spans="5:5">
      <c r="E412" s="27"/>
    </row>
    <row r="413" spans="5:5">
      <c r="E413" s="27"/>
    </row>
    <row r="414" spans="5:5">
      <c r="E414" s="27"/>
    </row>
    <row r="415" spans="5:5">
      <c r="E415" s="27"/>
    </row>
    <row r="416" spans="5:5">
      <c r="E416" s="27"/>
    </row>
    <row r="417" spans="5:5">
      <c r="E417" s="27"/>
    </row>
    <row r="418" spans="5:5">
      <c r="E418" s="27"/>
    </row>
    <row r="419" spans="5:5">
      <c r="E419" s="27"/>
    </row>
    <row r="420" spans="5:5">
      <c r="E420" s="27"/>
    </row>
    <row r="421" spans="5:5">
      <c r="E421" s="27"/>
    </row>
    <row r="422" spans="5:5">
      <c r="E422" s="27"/>
    </row>
    <row r="423" spans="5:5">
      <c r="E423" s="27"/>
    </row>
    <row r="424" spans="5:5">
      <c r="E424" s="27"/>
    </row>
    <row r="425" spans="5:5">
      <c r="E425" s="27"/>
    </row>
    <row r="426" spans="5:5">
      <c r="E426" s="27"/>
    </row>
    <row r="427" spans="5:5">
      <c r="E427" s="27"/>
    </row>
    <row r="428" spans="5:5">
      <c r="E428" s="27"/>
    </row>
    <row r="429" spans="5:5">
      <c r="E429" s="27"/>
    </row>
    <row r="430" spans="5:5">
      <c r="E430" s="27"/>
    </row>
    <row r="431" spans="5:5">
      <c r="E431" s="27"/>
    </row>
    <row r="432" spans="5:5">
      <c r="E432" s="27"/>
    </row>
    <row r="433" spans="5:5">
      <c r="E433" s="27"/>
    </row>
    <row r="434" spans="5:5">
      <c r="E434" s="27"/>
    </row>
    <row r="435" spans="5:5">
      <c r="E435" s="27"/>
    </row>
    <row r="436" spans="5:5">
      <c r="E436" s="27"/>
    </row>
    <row r="437" spans="5:5">
      <c r="E437" s="27"/>
    </row>
    <row r="438" spans="5:5">
      <c r="E438" s="27"/>
    </row>
    <row r="439" spans="5:5">
      <c r="E439" s="27"/>
    </row>
    <row r="440" spans="5:5">
      <c r="E440" s="27"/>
    </row>
    <row r="441" spans="5:5">
      <c r="E441" s="27"/>
    </row>
    <row r="442" spans="5:5">
      <c r="E442" s="27"/>
    </row>
    <row r="443" spans="5:5">
      <c r="E443" s="27"/>
    </row>
    <row r="444" spans="5:5">
      <c r="E444" s="27"/>
    </row>
    <row r="445" spans="5:5">
      <c r="E445" s="27"/>
    </row>
    <row r="446" spans="5:5">
      <c r="E446" s="27"/>
    </row>
    <row r="447" spans="5:5">
      <c r="E447" s="27"/>
    </row>
    <row r="448" spans="5:5">
      <c r="E448" s="27"/>
    </row>
    <row r="449" spans="5:5">
      <c r="E449" s="27"/>
    </row>
    <row r="450" spans="5:5">
      <c r="E450" s="27"/>
    </row>
    <row r="451" spans="5:5">
      <c r="E451" s="27"/>
    </row>
    <row r="452" spans="5:5">
      <c r="E452" s="27"/>
    </row>
    <row r="453" spans="5:5">
      <c r="E453" s="27"/>
    </row>
    <row r="454" spans="5:5">
      <c r="E454" s="27"/>
    </row>
    <row r="455" spans="5:5">
      <c r="E455" s="27"/>
    </row>
    <row r="456" spans="5:5">
      <c r="E456" s="27"/>
    </row>
    <row r="457" spans="5:5">
      <c r="E457" s="27"/>
    </row>
    <row r="458" spans="5:5">
      <c r="E458" s="27"/>
    </row>
    <row r="459" spans="5:5">
      <c r="E459" s="27"/>
    </row>
    <row r="460" spans="5:5">
      <c r="E460" s="27"/>
    </row>
    <row r="461" spans="5:5">
      <c r="E461" s="27"/>
    </row>
    <row r="462" spans="5:5">
      <c r="E462" s="27"/>
    </row>
    <row r="463" spans="5:5">
      <c r="E463" s="27"/>
    </row>
    <row r="464" spans="5:5">
      <c r="E464" s="27"/>
    </row>
    <row r="465" spans="5:5">
      <c r="E465" s="27"/>
    </row>
    <row r="466" spans="5:5">
      <c r="E466" s="27"/>
    </row>
    <row r="467" spans="5:5">
      <c r="E467" s="27"/>
    </row>
    <row r="468" spans="5:5">
      <c r="E468" s="27"/>
    </row>
    <row r="469" spans="5:5">
      <c r="E469" s="27"/>
    </row>
    <row r="470" spans="5:5">
      <c r="E470" s="27"/>
    </row>
    <row r="471" spans="5:5">
      <c r="E471" s="27"/>
    </row>
    <row r="472" spans="5:5">
      <c r="E472" s="27"/>
    </row>
    <row r="473" spans="5:5">
      <c r="E473" s="27"/>
    </row>
    <row r="474" spans="5:5">
      <c r="E474" s="27"/>
    </row>
    <row r="475" spans="5:5">
      <c r="E475" s="27"/>
    </row>
    <row r="476" spans="5:5">
      <c r="E476" s="27"/>
    </row>
    <row r="477" spans="5:5">
      <c r="E477" s="27"/>
    </row>
    <row r="478" spans="5:5">
      <c r="E478" s="27"/>
    </row>
    <row r="479" spans="5:5">
      <c r="E479" s="27"/>
    </row>
    <row r="480" spans="5:5">
      <c r="E480" s="27"/>
    </row>
    <row r="481" spans="5:5">
      <c r="E481" s="27"/>
    </row>
    <row r="482" spans="5:5">
      <c r="E482" s="27"/>
    </row>
    <row r="483" spans="5:5">
      <c r="E483" s="27"/>
    </row>
    <row r="484" spans="5:5">
      <c r="E484" s="27"/>
    </row>
    <row r="485" spans="5:5">
      <c r="E485" s="27"/>
    </row>
    <row r="486" spans="5:5">
      <c r="E486" s="27"/>
    </row>
    <row r="487" spans="5:5">
      <c r="E487" s="27"/>
    </row>
    <row r="488" spans="5:5">
      <c r="E488" s="27"/>
    </row>
    <row r="489" spans="5:5">
      <c r="E489" s="27"/>
    </row>
    <row r="490" spans="5:5">
      <c r="E490" s="27"/>
    </row>
    <row r="491" spans="5:5">
      <c r="E491" s="27"/>
    </row>
    <row r="492" spans="5:5">
      <c r="E492" s="27"/>
    </row>
    <row r="493" spans="5:5">
      <c r="E493" s="27"/>
    </row>
    <row r="494" spans="5:5">
      <c r="E494" s="27"/>
    </row>
    <row r="495" spans="5:5">
      <c r="E495" s="27"/>
    </row>
    <row r="496" spans="5:5">
      <c r="E496" s="27"/>
    </row>
    <row r="497" spans="5:5">
      <c r="E497" s="27"/>
    </row>
    <row r="498" spans="5:5">
      <c r="E498" s="27"/>
    </row>
    <row r="499" spans="5:5">
      <c r="E499" s="27"/>
    </row>
    <row r="500" spans="5:5">
      <c r="E500" s="27"/>
    </row>
    <row r="501" spans="5:5">
      <c r="E501" s="27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Gajzler</dc:creator>
  <cp:lastModifiedBy>Gvizdová Jana</cp:lastModifiedBy>
  <cp:lastPrinted>2020-10-19T12:07:04Z</cp:lastPrinted>
  <dcterms:created xsi:type="dcterms:W3CDTF">2020-10-16T04:02:32Z</dcterms:created>
  <dcterms:modified xsi:type="dcterms:W3CDTF">2020-11-13T08:17:55Z</dcterms:modified>
</cp:coreProperties>
</file>